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ersys-my.sharepoint.com/personal/ethan_renninger_enersys_com/Documents/"/>
    </mc:Choice>
  </mc:AlternateContent>
  <xr:revisionPtr revIDLastSave="0" documentId="8_{17C77FDB-1297-47A1-9230-E7639B2DB11D}" xr6:coauthVersionLast="47" xr6:coauthVersionMax="47" xr10:uidLastSave="{00000000-0000-0000-0000-000000000000}"/>
  <bookViews>
    <workbookView xWindow="-120" yWindow="-120" windowWidth="29040" windowHeight="15840" tabRatio="921" firstSheet="13" activeTab="13" xr2:uid="{00000000-000D-0000-FFFF-FFFF00000000}"/>
  </bookViews>
  <sheets>
    <sheet name="01_Common" sheetId="1" r:id="rId1"/>
    <sheet name="02_Part_Submission_Warrant" sheetId="43" r:id="rId2"/>
    <sheet name="03_ Appearance_Approval" sheetId="30" r:id="rId3"/>
    <sheet name="04_Dimension Report" sheetId="103" r:id="rId4"/>
    <sheet name="06_ Performance_Tests" sheetId="29" r:id="rId5"/>
    <sheet name="05_ Material_Tests" sheetId="28" r:id="rId6"/>
    <sheet name="07_ GR&amp;R (Variable)" sheetId="35" r:id="rId7"/>
    <sheet name="08_GR&amp;R (Attribute)" sheetId="31" r:id="rId8"/>
    <sheet name="09_ DFMEA" sheetId="95" r:id="rId9"/>
    <sheet name="10_ PFMEA" sheetId="100" r:id="rId10"/>
    <sheet name="11_ Process_Flow_Diagram" sheetId="17" r:id="rId11"/>
    <sheet name="12_ Control_Plan" sheetId="22" r:id="rId12"/>
    <sheet name="13_ Capability Study " sheetId="106" r:id="rId13"/>
    <sheet name="Rev. History" sheetId="107" r:id="rId14"/>
    <sheet name="Module1" sheetId="46" state="very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CHECK____">#REF!</definedName>
    <definedName name="_0_PRINT_ALL">#REF!</definedName>
    <definedName name="_1_PAGE1_SUMM">#REF!</definedName>
    <definedName name="_2_PAGE2_ROA">#REF!</definedName>
    <definedName name="_3_PAGE3_IRR">#REF!</definedName>
    <definedName name="_GoA1" localSheetId="3">'04_Dimension Report'!_GoA1</definedName>
    <definedName name="_GoA1" localSheetId="12">'13_ Capability Study '!_GoA1</definedName>
    <definedName name="_GoA1">[0]!_GoA1</definedName>
    <definedName name="AccountGroup">[1]Reference!$K$2:$K$10</definedName>
    <definedName name="Additional_Requirements_for_Directed_Suppliers">#REF!</definedName>
    <definedName name="bottom1.10">#REF!</definedName>
    <definedName name="bottom1.20">#REF!</definedName>
    <definedName name="bottom1.30">#REF!</definedName>
    <definedName name="bottom1.40">#REF!</definedName>
    <definedName name="bottom1.50">#REF!</definedName>
    <definedName name="bottom1.60">#REF!</definedName>
    <definedName name="bottom1.70">#REF!</definedName>
    <definedName name="bottom1.80">#REF!</definedName>
    <definedName name="Capture.Capture" localSheetId="3">'04_Dimension Report'!Capture.Capture</definedName>
    <definedName name="Capture.Capture" localSheetId="12">'13_ Capability Study '!Capture.Capture</definedName>
    <definedName name="Capture.Capture">[0]!Capture.Capture</definedName>
    <definedName name="category">[2]Workspace!$L$2:$L$4</definedName>
    <definedName name="char_no">#REF!</definedName>
    <definedName name="char_table">#REF!</definedName>
    <definedName name="CompanyCode">[1]Reference!$I$2</definedName>
    <definedName name="ConfirmationControl">[1]Reference!$AI$2:$AI$3</definedName>
    <definedName name="Control_Char">#REF!</definedName>
    <definedName name="Country">[1]Reference!$H$2:$H$238</definedName>
    <definedName name="Cpk_LCLX" localSheetId="3">#REF!:OFFSET(#REF!,COUNTA(#REF!)-1,0)</definedName>
    <definedName name="Cpk_LCLX">#REF!:OFFSET(#REF!,COUNTA(#REF!)-1,0)</definedName>
    <definedName name="Cpk_Mean" localSheetId="3">#REF!:OFFSET(#REF!,COUNTA(#REF!)-1,0)</definedName>
    <definedName name="Cpk_Mean">#REF!:OFFSET(#REF!,COUNTA(#REF!)-1,0)</definedName>
    <definedName name="Cpk_NumDataPoints">#REF!:OFFSET(#REF!,COUNTA(#REF!)-1,0)</definedName>
    <definedName name="Cpk_RangeAverage">#REF!:OFFSET(#REF!,COUNTA(#REF!)-1,0)</definedName>
    <definedName name="Cpk_TestValue">#REF!:OFFSET(#REF!,COUNTA(#REF!)-1,0)</definedName>
    <definedName name="Cpk_UCLR">#REF!:OFFSET(#REF!,COUNTA(#REF!)-1,0)</definedName>
    <definedName name="Cpk_UCLX">#REF!:OFFSET(#REF!,COUNTA(#REF!)-1,0)</definedName>
    <definedName name="Cpk_XmR">#REF!:OFFSET(#REF!,COUNTA(#REF!)-1,0)</definedName>
    <definedName name="CURR">#REF!</definedName>
    <definedName name="Currency">[1]Reference!$AF$3:$AF$197</definedName>
    <definedName name="Day">[1]Reference!$C$2:$C$33</definedName>
    <definedName name="domelamp">#REF!</definedName>
    <definedName name="Engineering">#REF!</definedName>
    <definedName name="ForwardingAgent">[1]Reference!$R$2</definedName>
    <definedName name="GetBMLEInfo">[3]!GetBMLEInfo</definedName>
    <definedName name="GetPOInfo">[3]!GetPOInfo</definedName>
    <definedName name="GetSupplierInfo">[3]!GetSupplierInfo</definedName>
    <definedName name="GLAccount">[1]Reference!$V$2:$V$6</definedName>
    <definedName name="GroupingKey">[1]Reference!$AA$2:$AA$4</definedName>
    <definedName name="HouseBank">[1]Reference!$AD$2:$AD$4</definedName>
    <definedName name="Incoterms">[1]Reference!$AG$2:$AG$19</definedName>
    <definedName name="instructions">#REF!</definedName>
    <definedName name="IRR">#REF!</definedName>
    <definedName name="LAND">#REF!</definedName>
    <definedName name="Location">[1]Reference!$F$2:$F$5</definedName>
    <definedName name="Locations">[1]Reference!$A$2:$A$19</definedName>
    <definedName name="MaterialGroup">[1]Reference!$O$2:$O$176</definedName>
    <definedName name="Month">[1]Reference!$B$2:$B$14</definedName>
    <definedName name="N">#REF!</definedName>
    <definedName name="NS">#REF!</definedName>
    <definedName name="OKLAHOMA_CITY_SEATING">'[4]OKC Readiness Chart - Quality'!$A$1:$K$179</definedName>
    <definedName name="one.1.domelamp">#REF!</definedName>
    <definedName name="one.2.substrate">#REF!</definedName>
    <definedName name="one.3.tower">#REF!</definedName>
    <definedName name="one.4.cart">#REF!</definedName>
    <definedName name="one.5.foam">#REF!</definedName>
    <definedName name="one.6.spacerfoam">#REF!</definedName>
    <definedName name="one.7.label">#REF!</definedName>
    <definedName name="one.8.transfer">#REF!</definedName>
    <definedName name="Passers">[5]Who!$A$2:$A$101</definedName>
    <definedName name="Passers1" localSheetId="12">#REF!</definedName>
    <definedName name="Passers1">#REF!</definedName>
    <definedName name="PaymentMethod">[1]Reference!$AB$2:$AB$6</definedName>
    <definedName name="PaymentTerms">[1]Reference!$Z$2:$Z$64</definedName>
    <definedName name="PH">#REF!</definedName>
    <definedName name="PodRelevant">[1]Reference!$U$2</definedName>
    <definedName name="PostingValues">[1]Reference!$AL$2:$AL$3</definedName>
    <definedName name="_xlnm.Print_Area" localSheetId="0">'01_Common'!$A$2:$E$23</definedName>
    <definedName name="_xlnm.Print_Area" localSheetId="1">'02_Part_Submission_Warrant'!$A$1:$T$76</definedName>
    <definedName name="_xlnm.Print_Area" localSheetId="2">'03_ Appearance_Approval'!$A$1:$Z$40</definedName>
    <definedName name="_xlnm.Print_Area" localSheetId="3">'04_Dimension Report'!$E$1:$Z$90</definedName>
    <definedName name="_xlnm.Print_Area" localSheetId="5">'05_ Material_Tests'!$A$1:$L$47</definedName>
    <definedName name="_xlnm.Print_Area" localSheetId="4">'06_ Performance_Tests'!$A$1:$L$48</definedName>
    <definedName name="_xlnm.Print_Area" localSheetId="6">'07_ GR&amp;R (Variable)'!$P$1:$AA$43</definedName>
    <definedName name="_xlnm.Print_Area" localSheetId="7">'08_GR&amp;R (Attribute)'!$A$1:$J$44</definedName>
    <definedName name="_xlnm.Print_Area" localSheetId="8">'09_ DFMEA'!$A$1:$S$46</definedName>
    <definedName name="_xlnm.Print_Area" localSheetId="9">'10_ PFMEA'!$A$1:$T$123</definedName>
    <definedName name="_xlnm.Print_Area" localSheetId="10">'11_ Process_Flow_Diagram'!$A$1:$K$46</definedName>
    <definedName name="_xlnm.Print_Area" localSheetId="11">'12_ Control_Plan'!$A$1:$O$39</definedName>
    <definedName name="_xlnm.Print_Area" localSheetId="12">'13_ Capability Study '!$A$1:$AJ$29</definedName>
    <definedName name="_xlnm.Print_Titles" localSheetId="5">'05_ Material_Tests'!$1:$7</definedName>
    <definedName name="_xlnm.Print_Titles" localSheetId="4">'06_ Performance_Tests'!$2:$7</definedName>
    <definedName name="_xlnm.Print_Titles" localSheetId="8">'09_ DFMEA'!$2:$15</definedName>
    <definedName name="_xlnm.Print_Titles" localSheetId="9">'10_ PFMEA'!$2:$17</definedName>
    <definedName name="_xlnm.Print_Titles" localSheetId="10">'11_ Process_Flow_Diagram'!$1:$7</definedName>
    <definedName name="_xlnm.Print_Titles" localSheetId="11">'12_ Control_Plan'!$2:$15</definedName>
    <definedName name="_xlnm.Print_Titles" localSheetId="12">'13_ Capability Study '!$A:$A</definedName>
    <definedName name="Prototype">#REF!</definedName>
    <definedName name="pullahead">#REF!</definedName>
    <definedName name="PurchasingOrg">[1]Reference!$J$2:$J$4</definedName>
    <definedName name="PurchasingValues">[1]Reference!$AM$2:$AM$3</definedName>
    <definedName name="QMSystem">[1]Reference!$T$2:$T$7</definedName>
    <definedName name="QR" localSheetId="3">[2]Workspace!#REF!</definedName>
    <definedName name="QR">[2]Workspace!#REF!</definedName>
    <definedName name="rearlocatortower">#REF!</definedName>
    <definedName name="Reason_for_Delay">[5]Reasons!$A$2:$A$101</definedName>
    <definedName name="ReasonForRequest">[1]Reference!$E$2:$E$5</definedName>
    <definedName name="ROA">#REF!</definedName>
    <definedName name="ROAY">#REF!</definedName>
    <definedName name="ROS">#REF!</definedName>
    <definedName name="RYG">'[4]OKC Readiness Chart - Quality'!$A$1:$I$149</definedName>
    <definedName name="scopeinstructions">#REF!</definedName>
    <definedName name="ServiceAgent">[1]Reference!$S$2</definedName>
    <definedName name="ShippingConditions">[1]Reference!$AH$2:$AH$11</definedName>
    <definedName name="SortKey">[1]Reference!$X$2</definedName>
    <definedName name="station1">#REF!</definedName>
    <definedName name="station2">#REF!</definedName>
    <definedName name="Status">[6]Arkusz2!$B$3:$B$4</definedName>
    <definedName name="table1">#REF!</definedName>
    <definedName name="table2">#REF!</definedName>
    <definedName name="TaxCode">[1]Reference!$Y$2:$Y$18</definedName>
    <definedName name="TAXES">#REF!</definedName>
    <definedName name="TheBigOne">[7]!TheBigOne</definedName>
    <definedName name="Tier">[1]Reference!$Q$2:$Q$5</definedName>
    <definedName name="two.1.mlassy">#REF!</definedName>
    <definedName name="u" localSheetId="12">'13_ Capability Study '!u</definedName>
    <definedName name="u">[0]!u</definedName>
    <definedName name="VendorBlockData">[1]Reference!$AK$2:$AK$4</definedName>
    <definedName name="VendorType">[1]Reference!$P$2:$P$22</definedName>
    <definedName name="VOL">#REF!</definedName>
    <definedName name="WC">#REF!</definedName>
    <definedName name="Weekly_Pivot_Table">'[4]OKC Readiness Chart - Quality'!$L$153:$M$181</definedName>
    <definedName name="Y">#REF!</definedName>
    <definedName name="Year">[1]Reference!$D$2:$D$33</definedName>
    <definedName name="YN">[1]Reference!$G$2:$G$4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131" i="106" l="1"/>
  <c r="BR131" i="106"/>
  <c r="BQ131" i="106"/>
  <c r="BP131" i="106"/>
  <c r="BO131" i="106"/>
  <c r="BN131" i="106"/>
  <c r="BM131" i="106"/>
  <c r="BL131" i="106"/>
  <c r="BK131" i="106"/>
  <c r="BJ131" i="106"/>
  <c r="BI131" i="106"/>
  <c r="BH131" i="106"/>
  <c r="BG131" i="106"/>
  <c r="BF131" i="106"/>
  <c r="BE131" i="106"/>
  <c r="BD131" i="106"/>
  <c r="BC131" i="106"/>
  <c r="BB131" i="106"/>
  <c r="BA131" i="106"/>
  <c r="AZ131" i="106"/>
  <c r="AY131" i="106"/>
  <c r="AX131" i="106"/>
  <c r="AW131" i="106"/>
  <c r="AV131" i="106"/>
  <c r="AU131" i="106"/>
  <c r="AT131" i="106"/>
  <c r="AS131" i="106"/>
  <c r="AR131" i="106"/>
  <c r="AQ131" i="106"/>
  <c r="AP131" i="106"/>
  <c r="AO131" i="106"/>
  <c r="AN131" i="106"/>
  <c r="AM131" i="106"/>
  <c r="AL131" i="106"/>
  <c r="AK131" i="106"/>
  <c r="BS130" i="106"/>
  <c r="BR130" i="106"/>
  <c r="BQ130" i="106"/>
  <c r="BP130" i="106"/>
  <c r="BO130" i="106"/>
  <c r="BN130" i="106"/>
  <c r="BM130" i="106"/>
  <c r="BL130" i="106"/>
  <c r="BK130" i="106"/>
  <c r="BJ130" i="106"/>
  <c r="BI130" i="106"/>
  <c r="BH130" i="106"/>
  <c r="BG130" i="106"/>
  <c r="BF130" i="106"/>
  <c r="BE130" i="106"/>
  <c r="BD130" i="106"/>
  <c r="BC130" i="106"/>
  <c r="BB130" i="106"/>
  <c r="BA130" i="106"/>
  <c r="AZ130" i="106"/>
  <c r="Q18" i="106" s="1"/>
  <c r="AY130" i="106"/>
  <c r="AX130" i="106"/>
  <c r="AW130" i="106"/>
  <c r="AV130" i="106"/>
  <c r="AU130" i="106"/>
  <c r="AT130" i="106"/>
  <c r="AS130" i="106"/>
  <c r="AR130" i="106"/>
  <c r="I18" i="106" s="1"/>
  <c r="AQ130" i="106"/>
  <c r="AP130" i="106"/>
  <c r="AO130" i="106"/>
  <c r="AN130" i="106"/>
  <c r="AM130" i="106"/>
  <c r="AL130" i="106"/>
  <c r="AK130" i="106"/>
  <c r="BS129" i="106"/>
  <c r="BR129" i="106"/>
  <c r="BQ129" i="106"/>
  <c r="BP129" i="106"/>
  <c r="BO129" i="106"/>
  <c r="BN129" i="106"/>
  <c r="BM129" i="106"/>
  <c r="BL129" i="106"/>
  <c r="BK129" i="106"/>
  <c r="BJ129" i="106"/>
  <c r="BI129" i="106"/>
  <c r="BH129" i="106"/>
  <c r="BG129" i="106"/>
  <c r="BF129" i="106"/>
  <c r="BE129" i="106"/>
  <c r="BD129" i="106"/>
  <c r="BC129" i="106"/>
  <c r="BB129" i="106"/>
  <c r="BA129" i="106"/>
  <c r="AZ129" i="106"/>
  <c r="AY129" i="106"/>
  <c r="AX129" i="106"/>
  <c r="AW129" i="106"/>
  <c r="AV129" i="106"/>
  <c r="AU129" i="106"/>
  <c r="AT129" i="106"/>
  <c r="AS129" i="106"/>
  <c r="AR129" i="106"/>
  <c r="AQ129" i="106"/>
  <c r="AP129" i="106"/>
  <c r="AO129" i="106"/>
  <c r="AN129" i="106"/>
  <c r="AM129" i="106"/>
  <c r="AL129" i="106"/>
  <c r="AK129" i="106"/>
  <c r="BS128" i="106"/>
  <c r="BR128" i="106"/>
  <c r="BQ128" i="106"/>
  <c r="BP128" i="106"/>
  <c r="BO128" i="106"/>
  <c r="BN128" i="106"/>
  <c r="BM128" i="106"/>
  <c r="BL128" i="106"/>
  <c r="BK128" i="106"/>
  <c r="BJ128" i="106"/>
  <c r="BI128" i="106"/>
  <c r="BH128" i="106"/>
  <c r="BG128" i="106"/>
  <c r="BF128" i="106"/>
  <c r="BE128" i="106"/>
  <c r="BD128" i="106"/>
  <c r="BC128" i="106"/>
  <c r="BB128" i="106"/>
  <c r="BA128" i="106"/>
  <c r="AZ128" i="106"/>
  <c r="AY128" i="106"/>
  <c r="AX128" i="106"/>
  <c r="AW128" i="106"/>
  <c r="AV128" i="106"/>
  <c r="AU128" i="106"/>
  <c r="AT128" i="106"/>
  <c r="AS128" i="106"/>
  <c r="AR128" i="106"/>
  <c r="AQ128" i="106"/>
  <c r="AP128" i="106"/>
  <c r="AO128" i="106"/>
  <c r="AN128" i="106"/>
  <c r="AM128" i="106"/>
  <c r="AL128" i="106"/>
  <c r="AK128" i="106"/>
  <c r="BS127" i="106"/>
  <c r="BR127" i="106"/>
  <c r="BQ127" i="106"/>
  <c r="BP127" i="106"/>
  <c r="BO127" i="106"/>
  <c r="BN127" i="106"/>
  <c r="BM127" i="106"/>
  <c r="BL127" i="106"/>
  <c r="BK127" i="106"/>
  <c r="BJ127" i="106"/>
  <c r="BI127" i="106"/>
  <c r="BH127" i="106"/>
  <c r="BG127" i="106"/>
  <c r="BF127" i="106"/>
  <c r="BE127" i="106"/>
  <c r="BD127" i="106"/>
  <c r="BC127" i="106"/>
  <c r="BB127" i="106"/>
  <c r="BA127" i="106"/>
  <c r="AZ127" i="106"/>
  <c r="AY127" i="106"/>
  <c r="AX127" i="106"/>
  <c r="AW127" i="106"/>
  <c r="AV127" i="106"/>
  <c r="AU127" i="106"/>
  <c r="AT127" i="106"/>
  <c r="AS127" i="106"/>
  <c r="AR127" i="106"/>
  <c r="AQ127" i="106"/>
  <c r="AP127" i="106"/>
  <c r="AO127" i="106"/>
  <c r="AN127" i="106"/>
  <c r="AM127" i="106"/>
  <c r="AL127" i="106"/>
  <c r="AK127" i="106"/>
  <c r="BS126" i="106"/>
  <c r="BR126" i="106"/>
  <c r="BQ126" i="106"/>
  <c r="BP126" i="106"/>
  <c r="BO126" i="106"/>
  <c r="BN126" i="106"/>
  <c r="BM126" i="106"/>
  <c r="BL126" i="106"/>
  <c r="BK126" i="106"/>
  <c r="BJ126" i="106"/>
  <c r="BI126" i="106"/>
  <c r="BH126" i="106"/>
  <c r="BG126" i="106"/>
  <c r="BF126" i="106"/>
  <c r="BE126" i="106"/>
  <c r="BD126" i="106"/>
  <c r="BC126" i="106"/>
  <c r="BB126" i="106"/>
  <c r="BA126" i="106"/>
  <c r="AZ126" i="106"/>
  <c r="AY126" i="106"/>
  <c r="AX126" i="106"/>
  <c r="AW126" i="106"/>
  <c r="AV126" i="106"/>
  <c r="AU126" i="106"/>
  <c r="AT126" i="106"/>
  <c r="AS126" i="106"/>
  <c r="AR126" i="106"/>
  <c r="AQ126" i="106"/>
  <c r="AP126" i="106"/>
  <c r="AO126" i="106"/>
  <c r="AN126" i="106"/>
  <c r="AM126" i="106"/>
  <c r="AL126" i="106"/>
  <c r="AK126" i="106"/>
  <c r="BS125" i="106"/>
  <c r="BR125" i="106"/>
  <c r="BQ125" i="106"/>
  <c r="BP125" i="106"/>
  <c r="BO125" i="106"/>
  <c r="BN125" i="106"/>
  <c r="BM125" i="106"/>
  <c r="BL125" i="106"/>
  <c r="BK125" i="106"/>
  <c r="BJ125" i="106"/>
  <c r="BI125" i="106"/>
  <c r="BH125" i="106"/>
  <c r="BG125" i="106"/>
  <c r="BF125" i="106"/>
  <c r="BE125" i="106"/>
  <c r="BD125" i="106"/>
  <c r="BC125" i="106"/>
  <c r="BB125" i="106"/>
  <c r="BA125" i="106"/>
  <c r="AZ125" i="106"/>
  <c r="AY125" i="106"/>
  <c r="AX125" i="106"/>
  <c r="AW125" i="106"/>
  <c r="AV125" i="106"/>
  <c r="AU125" i="106"/>
  <c r="AT125" i="106"/>
  <c r="AS125" i="106"/>
  <c r="AR125" i="106"/>
  <c r="AQ125" i="106"/>
  <c r="AP125" i="106"/>
  <c r="AO125" i="106"/>
  <c r="AN125" i="106"/>
  <c r="AM125" i="106"/>
  <c r="AL125" i="106"/>
  <c r="AK125" i="106"/>
  <c r="BS124" i="106"/>
  <c r="BR124" i="106"/>
  <c r="BQ124" i="106"/>
  <c r="BP124" i="106"/>
  <c r="BO124" i="106"/>
  <c r="BN124" i="106"/>
  <c r="BM124" i="106"/>
  <c r="BL124" i="106"/>
  <c r="BK124" i="106"/>
  <c r="BJ124" i="106"/>
  <c r="BI124" i="106"/>
  <c r="BH124" i="106"/>
  <c r="BG124" i="106"/>
  <c r="BF124" i="106"/>
  <c r="BE124" i="106"/>
  <c r="BD124" i="106"/>
  <c r="BC124" i="106"/>
  <c r="BB124" i="106"/>
  <c r="BA124" i="106"/>
  <c r="AZ124" i="106"/>
  <c r="AY124" i="106"/>
  <c r="AX124" i="106"/>
  <c r="AW124" i="106"/>
  <c r="AV124" i="106"/>
  <c r="AU124" i="106"/>
  <c r="AT124" i="106"/>
  <c r="AS124" i="106"/>
  <c r="AR124" i="106"/>
  <c r="AQ124" i="106"/>
  <c r="AP124" i="106"/>
  <c r="AO124" i="106"/>
  <c r="AN124" i="106"/>
  <c r="AM124" i="106"/>
  <c r="AL124" i="106"/>
  <c r="AK124" i="106"/>
  <c r="BS123" i="106"/>
  <c r="BR123" i="106"/>
  <c r="BQ123" i="106"/>
  <c r="BP123" i="106"/>
  <c r="BO123" i="106"/>
  <c r="BN123" i="106"/>
  <c r="BM123" i="106"/>
  <c r="BL123" i="106"/>
  <c r="BK123" i="106"/>
  <c r="BJ123" i="106"/>
  <c r="BI123" i="106"/>
  <c r="BH123" i="106"/>
  <c r="BG123" i="106"/>
  <c r="BF123" i="106"/>
  <c r="BE123" i="106"/>
  <c r="BD123" i="106"/>
  <c r="BC123" i="106"/>
  <c r="BB123" i="106"/>
  <c r="BA123" i="106"/>
  <c r="AZ123" i="106"/>
  <c r="AY123" i="106"/>
  <c r="AX123" i="106"/>
  <c r="AW123" i="106"/>
  <c r="AV123" i="106"/>
  <c r="AU123" i="106"/>
  <c r="AT123" i="106"/>
  <c r="AS123" i="106"/>
  <c r="AR123" i="106"/>
  <c r="AQ123" i="106"/>
  <c r="AP123" i="106"/>
  <c r="AO123" i="106"/>
  <c r="AN123" i="106"/>
  <c r="AM123" i="106"/>
  <c r="AL123" i="106"/>
  <c r="AK123" i="106"/>
  <c r="BS122" i="106"/>
  <c r="BR122" i="106"/>
  <c r="BQ122" i="106"/>
  <c r="BP122" i="106"/>
  <c r="BO122" i="106"/>
  <c r="BN122" i="106"/>
  <c r="BM122" i="106"/>
  <c r="BL122" i="106"/>
  <c r="BK122" i="106"/>
  <c r="BJ122" i="106"/>
  <c r="BI122" i="106"/>
  <c r="BH122" i="106"/>
  <c r="BG122" i="106"/>
  <c r="BF122" i="106"/>
  <c r="BE122" i="106"/>
  <c r="BD122" i="106"/>
  <c r="BC122" i="106"/>
  <c r="BB122" i="106"/>
  <c r="BA122" i="106"/>
  <c r="AZ122" i="106"/>
  <c r="AY122" i="106"/>
  <c r="AX122" i="106"/>
  <c r="AW122" i="106"/>
  <c r="AV122" i="106"/>
  <c r="AU122" i="106"/>
  <c r="AT122" i="106"/>
  <c r="AS122" i="106"/>
  <c r="AR122" i="106"/>
  <c r="AQ122" i="106"/>
  <c r="AP122" i="106"/>
  <c r="AO122" i="106"/>
  <c r="AN122" i="106"/>
  <c r="AM122" i="106"/>
  <c r="AL122" i="106"/>
  <c r="AK122" i="106"/>
  <c r="BS121" i="106"/>
  <c r="BR121" i="106"/>
  <c r="BQ121" i="106"/>
  <c r="BP121" i="106"/>
  <c r="BO121" i="106"/>
  <c r="BN121" i="106"/>
  <c r="BM121" i="106"/>
  <c r="BL121" i="106"/>
  <c r="BK121" i="106"/>
  <c r="BJ121" i="106"/>
  <c r="BI121" i="106"/>
  <c r="BH121" i="106"/>
  <c r="BG121" i="106"/>
  <c r="BF121" i="106"/>
  <c r="BE121" i="106"/>
  <c r="BD121" i="106"/>
  <c r="BC121" i="106"/>
  <c r="BB121" i="106"/>
  <c r="BA121" i="106"/>
  <c r="AZ121" i="106"/>
  <c r="AY121" i="106"/>
  <c r="AX121" i="106"/>
  <c r="AW121" i="106"/>
  <c r="AV121" i="106"/>
  <c r="AU121" i="106"/>
  <c r="AT121" i="106"/>
  <c r="AS121" i="106"/>
  <c r="AR121" i="106"/>
  <c r="AQ121" i="106"/>
  <c r="AP121" i="106"/>
  <c r="AO121" i="106"/>
  <c r="AN121" i="106"/>
  <c r="AM121" i="106"/>
  <c r="AL121" i="106"/>
  <c r="AK121" i="106"/>
  <c r="BS120" i="106"/>
  <c r="BR120" i="106"/>
  <c r="BQ120" i="106"/>
  <c r="BP120" i="106"/>
  <c r="BO120" i="106"/>
  <c r="BN120" i="106"/>
  <c r="BM120" i="106"/>
  <c r="BL120" i="106"/>
  <c r="BK120" i="106"/>
  <c r="BJ120" i="106"/>
  <c r="BI120" i="106"/>
  <c r="BH120" i="106"/>
  <c r="BG120" i="106"/>
  <c r="BF120" i="106"/>
  <c r="BE120" i="106"/>
  <c r="BD120" i="106"/>
  <c r="BC120" i="106"/>
  <c r="BB120" i="106"/>
  <c r="BA120" i="106"/>
  <c r="AZ120" i="106"/>
  <c r="AY120" i="106"/>
  <c r="AX120" i="106"/>
  <c r="AW120" i="106"/>
  <c r="AV120" i="106"/>
  <c r="AU120" i="106"/>
  <c r="AT120" i="106"/>
  <c r="AS120" i="106"/>
  <c r="AR120" i="106"/>
  <c r="AQ120" i="106"/>
  <c r="AP120" i="106"/>
  <c r="AO120" i="106"/>
  <c r="AN120" i="106"/>
  <c r="AM120" i="106"/>
  <c r="AL120" i="106"/>
  <c r="AK120" i="106"/>
  <c r="BS119" i="106"/>
  <c r="BR119" i="106"/>
  <c r="BQ119" i="106"/>
  <c r="BP119" i="106"/>
  <c r="BO119" i="106"/>
  <c r="BN119" i="106"/>
  <c r="BM119" i="106"/>
  <c r="BL119" i="106"/>
  <c r="BK119" i="106"/>
  <c r="BJ119" i="106"/>
  <c r="BI119" i="106"/>
  <c r="BH119" i="106"/>
  <c r="BG119" i="106"/>
  <c r="BF119" i="106"/>
  <c r="BE119" i="106"/>
  <c r="BD119" i="106"/>
  <c r="BC119" i="106"/>
  <c r="BB119" i="106"/>
  <c r="BA119" i="106"/>
  <c r="AZ119" i="106"/>
  <c r="AY119" i="106"/>
  <c r="AX119" i="106"/>
  <c r="AW119" i="106"/>
  <c r="AV119" i="106"/>
  <c r="AU119" i="106"/>
  <c r="AT119" i="106"/>
  <c r="AS119" i="106"/>
  <c r="AR119" i="106"/>
  <c r="AQ119" i="106"/>
  <c r="AP119" i="106"/>
  <c r="AO119" i="106"/>
  <c r="AN119" i="106"/>
  <c r="AM119" i="106"/>
  <c r="AL119" i="106"/>
  <c r="AK119" i="106"/>
  <c r="BS118" i="106"/>
  <c r="BR118" i="106"/>
  <c r="BQ118" i="106"/>
  <c r="BP118" i="106"/>
  <c r="BO118" i="106"/>
  <c r="BN118" i="106"/>
  <c r="BM118" i="106"/>
  <c r="BL118" i="106"/>
  <c r="BK118" i="106"/>
  <c r="BJ118" i="106"/>
  <c r="BI118" i="106"/>
  <c r="BH118" i="106"/>
  <c r="BG118" i="106"/>
  <c r="BF118" i="106"/>
  <c r="BE118" i="106"/>
  <c r="BD118" i="106"/>
  <c r="BC118" i="106"/>
  <c r="BB118" i="106"/>
  <c r="BA118" i="106"/>
  <c r="AZ118" i="106"/>
  <c r="AY118" i="106"/>
  <c r="AX118" i="106"/>
  <c r="AW118" i="106"/>
  <c r="AV118" i="106"/>
  <c r="AU118" i="106"/>
  <c r="AT118" i="106"/>
  <c r="AS118" i="106"/>
  <c r="AR118" i="106"/>
  <c r="AQ118" i="106"/>
  <c r="AP118" i="106"/>
  <c r="AO118" i="106"/>
  <c r="AN118" i="106"/>
  <c r="AM118" i="106"/>
  <c r="AL118" i="106"/>
  <c r="AK118" i="106"/>
  <c r="BS117" i="106"/>
  <c r="BR117" i="106"/>
  <c r="BQ117" i="106"/>
  <c r="BP117" i="106"/>
  <c r="BO117" i="106"/>
  <c r="BN117" i="106"/>
  <c r="BM117" i="106"/>
  <c r="BL117" i="106"/>
  <c r="BK117" i="106"/>
  <c r="BJ117" i="106"/>
  <c r="BI117" i="106"/>
  <c r="BH117" i="106"/>
  <c r="BG117" i="106"/>
  <c r="BF117" i="106"/>
  <c r="BE117" i="106"/>
  <c r="BD117" i="106"/>
  <c r="BC117" i="106"/>
  <c r="BB117" i="106"/>
  <c r="BA117" i="106"/>
  <c r="AZ117" i="106"/>
  <c r="AY117" i="106"/>
  <c r="AX117" i="106"/>
  <c r="AW117" i="106"/>
  <c r="AV117" i="106"/>
  <c r="AU117" i="106"/>
  <c r="AT117" i="106"/>
  <c r="AS117" i="106"/>
  <c r="AR117" i="106"/>
  <c r="AQ117" i="106"/>
  <c r="AP117" i="106"/>
  <c r="AO117" i="106"/>
  <c r="AN117" i="106"/>
  <c r="AM117" i="106"/>
  <c r="AL117" i="106"/>
  <c r="AK117" i="106"/>
  <c r="BS116" i="106"/>
  <c r="BR116" i="106"/>
  <c r="BQ116" i="106"/>
  <c r="BP116" i="106"/>
  <c r="BO116" i="106"/>
  <c r="BN116" i="106"/>
  <c r="BM116" i="106"/>
  <c r="BL116" i="106"/>
  <c r="BK116" i="106"/>
  <c r="BJ116" i="106"/>
  <c r="BI116" i="106"/>
  <c r="BH116" i="106"/>
  <c r="BG116" i="106"/>
  <c r="BF116" i="106"/>
  <c r="BE116" i="106"/>
  <c r="BD116" i="106"/>
  <c r="BC116" i="106"/>
  <c r="BB116" i="106"/>
  <c r="BA116" i="106"/>
  <c r="AZ116" i="106"/>
  <c r="AY116" i="106"/>
  <c r="AX116" i="106"/>
  <c r="AW116" i="106"/>
  <c r="AV116" i="106"/>
  <c r="AU116" i="106"/>
  <c r="AT116" i="106"/>
  <c r="AS116" i="106"/>
  <c r="AR116" i="106"/>
  <c r="AQ116" i="106"/>
  <c r="AP116" i="106"/>
  <c r="AO116" i="106"/>
  <c r="AN116" i="106"/>
  <c r="AM116" i="106"/>
  <c r="AL116" i="106"/>
  <c r="AK116" i="106"/>
  <c r="BS115" i="106"/>
  <c r="BR115" i="106"/>
  <c r="BQ115" i="106"/>
  <c r="BP115" i="106"/>
  <c r="BO115" i="106"/>
  <c r="BN115" i="106"/>
  <c r="BM115" i="106"/>
  <c r="BL115" i="106"/>
  <c r="BK115" i="106"/>
  <c r="BJ115" i="106"/>
  <c r="BI115" i="106"/>
  <c r="BH115" i="106"/>
  <c r="BG115" i="106"/>
  <c r="BF115" i="106"/>
  <c r="BE115" i="106"/>
  <c r="BD115" i="106"/>
  <c r="BC115" i="106"/>
  <c r="BB115" i="106"/>
  <c r="BA115" i="106"/>
  <c r="AZ115" i="106"/>
  <c r="AY115" i="106"/>
  <c r="AX115" i="106"/>
  <c r="AW115" i="106"/>
  <c r="AV115" i="106"/>
  <c r="AU115" i="106"/>
  <c r="AT115" i="106"/>
  <c r="AS115" i="106"/>
  <c r="AR115" i="106"/>
  <c r="AQ115" i="106"/>
  <c r="AP115" i="106"/>
  <c r="AO115" i="106"/>
  <c r="AN115" i="106"/>
  <c r="AM115" i="106"/>
  <c r="AL115" i="106"/>
  <c r="AK115" i="106"/>
  <c r="BS114" i="106"/>
  <c r="BR114" i="106"/>
  <c r="BQ114" i="106"/>
  <c r="BP114" i="106"/>
  <c r="BO114" i="106"/>
  <c r="BN114" i="106"/>
  <c r="BM114" i="106"/>
  <c r="BL114" i="106"/>
  <c r="BK114" i="106"/>
  <c r="BJ114" i="106"/>
  <c r="BI114" i="106"/>
  <c r="BH114" i="106"/>
  <c r="BG114" i="106"/>
  <c r="BF114" i="106"/>
  <c r="BE114" i="106"/>
  <c r="BD114" i="106"/>
  <c r="BC114" i="106"/>
  <c r="BB114" i="106"/>
  <c r="BA114" i="106"/>
  <c r="AZ114" i="106"/>
  <c r="AY114" i="106"/>
  <c r="AX114" i="106"/>
  <c r="AW114" i="106"/>
  <c r="AV114" i="106"/>
  <c r="AU114" i="106"/>
  <c r="AT114" i="106"/>
  <c r="AS114" i="106"/>
  <c r="AR114" i="106"/>
  <c r="AQ114" i="106"/>
  <c r="AP114" i="106"/>
  <c r="AO114" i="106"/>
  <c r="AN114" i="106"/>
  <c r="AM114" i="106"/>
  <c r="AL114" i="106"/>
  <c r="AK114" i="106"/>
  <c r="BS113" i="106"/>
  <c r="BR113" i="106"/>
  <c r="BQ113" i="106"/>
  <c r="BP113" i="106"/>
  <c r="BO113" i="106"/>
  <c r="BN113" i="106"/>
  <c r="BM113" i="106"/>
  <c r="BL113" i="106"/>
  <c r="BK113" i="106"/>
  <c r="BJ113" i="106"/>
  <c r="BI113" i="106"/>
  <c r="BH113" i="106"/>
  <c r="BG113" i="106"/>
  <c r="BF113" i="106"/>
  <c r="BE113" i="106"/>
  <c r="BD113" i="106"/>
  <c r="BC113" i="106"/>
  <c r="BB113" i="106"/>
  <c r="BA113" i="106"/>
  <c r="AZ113" i="106"/>
  <c r="AY113" i="106"/>
  <c r="AX113" i="106"/>
  <c r="AW113" i="106"/>
  <c r="AV113" i="106"/>
  <c r="AU113" i="106"/>
  <c r="AT113" i="106"/>
  <c r="AS113" i="106"/>
  <c r="AR113" i="106"/>
  <c r="AQ113" i="106"/>
  <c r="AP113" i="106"/>
  <c r="AO113" i="106"/>
  <c r="AN113" i="106"/>
  <c r="AM113" i="106"/>
  <c r="AL113" i="106"/>
  <c r="AK113" i="106"/>
  <c r="BS112" i="106"/>
  <c r="BR112" i="106"/>
  <c r="BQ112" i="106"/>
  <c r="BP112" i="106"/>
  <c r="BO112" i="106"/>
  <c r="BN112" i="106"/>
  <c r="BM112" i="106"/>
  <c r="BL112" i="106"/>
  <c r="BK112" i="106"/>
  <c r="BJ112" i="106"/>
  <c r="BI112" i="106"/>
  <c r="BH112" i="106"/>
  <c r="BG112" i="106"/>
  <c r="BF112" i="106"/>
  <c r="BE112" i="106"/>
  <c r="BD112" i="106"/>
  <c r="BC112" i="106"/>
  <c r="BB112" i="106"/>
  <c r="BA112" i="106"/>
  <c r="AZ112" i="106"/>
  <c r="AY112" i="106"/>
  <c r="AX112" i="106"/>
  <c r="AW112" i="106"/>
  <c r="AV112" i="106"/>
  <c r="AU112" i="106"/>
  <c r="AT112" i="106"/>
  <c r="AS112" i="106"/>
  <c r="AR112" i="106"/>
  <c r="AQ112" i="106"/>
  <c r="AP112" i="106"/>
  <c r="AO112" i="106"/>
  <c r="AN112" i="106"/>
  <c r="AM112" i="106"/>
  <c r="AL112" i="106"/>
  <c r="AK112" i="106"/>
  <c r="BS111" i="106"/>
  <c r="BR111" i="106"/>
  <c r="BQ111" i="106"/>
  <c r="BP111" i="106"/>
  <c r="BO111" i="106"/>
  <c r="BN111" i="106"/>
  <c r="BM111" i="106"/>
  <c r="BL111" i="106"/>
  <c r="BK111" i="106"/>
  <c r="BJ111" i="106"/>
  <c r="BI111" i="106"/>
  <c r="BH111" i="106"/>
  <c r="BG111" i="106"/>
  <c r="BF111" i="106"/>
  <c r="BE111" i="106"/>
  <c r="BD111" i="106"/>
  <c r="BC111" i="106"/>
  <c r="BB111" i="106"/>
  <c r="BA111" i="106"/>
  <c r="AZ111" i="106"/>
  <c r="AY111" i="106"/>
  <c r="AX111" i="106"/>
  <c r="AW111" i="106"/>
  <c r="AV111" i="106"/>
  <c r="AU111" i="106"/>
  <c r="AT111" i="106"/>
  <c r="AS111" i="106"/>
  <c r="AR111" i="106"/>
  <c r="AQ111" i="106"/>
  <c r="AP111" i="106"/>
  <c r="AO111" i="106"/>
  <c r="AN111" i="106"/>
  <c r="AM111" i="106"/>
  <c r="AL111" i="106"/>
  <c r="AK111" i="106"/>
  <c r="BS110" i="106"/>
  <c r="BR110" i="106"/>
  <c r="BQ110" i="106"/>
  <c r="BP110" i="106"/>
  <c r="BO110" i="106"/>
  <c r="BN110" i="106"/>
  <c r="BM110" i="106"/>
  <c r="BL110" i="106"/>
  <c r="BK110" i="106"/>
  <c r="BJ110" i="106"/>
  <c r="BI110" i="106"/>
  <c r="BH110" i="106"/>
  <c r="BG110" i="106"/>
  <c r="BF110" i="106"/>
  <c r="BE110" i="106"/>
  <c r="BD110" i="106"/>
  <c r="BC110" i="106"/>
  <c r="BB110" i="106"/>
  <c r="BA110" i="106"/>
  <c r="AZ110" i="106"/>
  <c r="AY110" i="106"/>
  <c r="AX110" i="106"/>
  <c r="AW110" i="106"/>
  <c r="AV110" i="106"/>
  <c r="AU110" i="106"/>
  <c r="AT110" i="106"/>
  <c r="AS110" i="106"/>
  <c r="AR110" i="106"/>
  <c r="AQ110" i="106"/>
  <c r="AP110" i="106"/>
  <c r="AO110" i="106"/>
  <c r="AN110" i="106"/>
  <c r="AM110" i="106"/>
  <c r="AL110" i="106"/>
  <c r="AK110" i="106"/>
  <c r="BS109" i="106"/>
  <c r="BR109" i="106"/>
  <c r="BQ109" i="106"/>
  <c r="BP109" i="106"/>
  <c r="BO109" i="106"/>
  <c r="BN109" i="106"/>
  <c r="BM109" i="106"/>
  <c r="BL109" i="106"/>
  <c r="BK109" i="106"/>
  <c r="BJ109" i="106"/>
  <c r="BI109" i="106"/>
  <c r="BH109" i="106"/>
  <c r="BG109" i="106"/>
  <c r="BF109" i="106"/>
  <c r="BE109" i="106"/>
  <c r="BD109" i="106"/>
  <c r="BC109" i="106"/>
  <c r="BB109" i="106"/>
  <c r="BA109" i="106"/>
  <c r="AZ109" i="106"/>
  <c r="AY109" i="106"/>
  <c r="AX109" i="106"/>
  <c r="AW109" i="106"/>
  <c r="AV109" i="106"/>
  <c r="AU109" i="106"/>
  <c r="AT109" i="106"/>
  <c r="AS109" i="106"/>
  <c r="AR109" i="106"/>
  <c r="AQ109" i="106"/>
  <c r="AP109" i="106"/>
  <c r="AO109" i="106"/>
  <c r="AN109" i="106"/>
  <c r="AM109" i="106"/>
  <c r="AL109" i="106"/>
  <c r="AK109" i="106"/>
  <c r="BS108" i="106"/>
  <c r="BR108" i="106"/>
  <c r="BQ108" i="106"/>
  <c r="BP108" i="106"/>
  <c r="BO108" i="106"/>
  <c r="BN108" i="106"/>
  <c r="BM108" i="106"/>
  <c r="BL108" i="106"/>
  <c r="BK108" i="106"/>
  <c r="BJ108" i="106"/>
  <c r="BI108" i="106"/>
  <c r="BH108" i="106"/>
  <c r="BG108" i="106"/>
  <c r="BF108" i="106"/>
  <c r="BE108" i="106"/>
  <c r="BD108" i="106"/>
  <c r="BC108" i="106"/>
  <c r="BB108" i="106"/>
  <c r="BA108" i="106"/>
  <c r="AZ108" i="106"/>
  <c r="AY108" i="106"/>
  <c r="AX108" i="106"/>
  <c r="AW108" i="106"/>
  <c r="AV108" i="106"/>
  <c r="AU108" i="106"/>
  <c r="AT108" i="106"/>
  <c r="AS108" i="106"/>
  <c r="AR108" i="106"/>
  <c r="AQ108" i="106"/>
  <c r="AP108" i="106"/>
  <c r="AO108" i="106"/>
  <c r="AN108" i="106"/>
  <c r="AM108" i="106"/>
  <c r="AL108" i="106"/>
  <c r="AK108" i="106"/>
  <c r="BS107" i="106"/>
  <c r="BR107" i="106"/>
  <c r="BQ107" i="106"/>
  <c r="BP107" i="106"/>
  <c r="BO107" i="106"/>
  <c r="BN107" i="106"/>
  <c r="BM107" i="106"/>
  <c r="BL107" i="106"/>
  <c r="BK107" i="106"/>
  <c r="BJ107" i="106"/>
  <c r="BI107" i="106"/>
  <c r="BH107" i="106"/>
  <c r="BG107" i="106"/>
  <c r="BF107" i="106"/>
  <c r="BE107" i="106"/>
  <c r="BD107" i="106"/>
  <c r="BC107" i="106"/>
  <c r="BB107" i="106"/>
  <c r="BA107" i="106"/>
  <c r="AZ107" i="106"/>
  <c r="AY107" i="106"/>
  <c r="AX107" i="106"/>
  <c r="AW107" i="106"/>
  <c r="AV107" i="106"/>
  <c r="AU107" i="106"/>
  <c r="AT107" i="106"/>
  <c r="AS107" i="106"/>
  <c r="AR107" i="106"/>
  <c r="AQ107" i="106"/>
  <c r="AP107" i="106"/>
  <c r="AO107" i="106"/>
  <c r="AN107" i="106"/>
  <c r="AM107" i="106"/>
  <c r="AL107" i="106"/>
  <c r="AK107" i="106"/>
  <c r="BS106" i="106"/>
  <c r="BR106" i="106"/>
  <c r="BQ106" i="106"/>
  <c r="BP106" i="106"/>
  <c r="BO106" i="106"/>
  <c r="BN106" i="106"/>
  <c r="BM106" i="106"/>
  <c r="BL106" i="106"/>
  <c r="BK106" i="106"/>
  <c r="BJ106" i="106"/>
  <c r="BI106" i="106"/>
  <c r="BH106" i="106"/>
  <c r="BG106" i="106"/>
  <c r="BF106" i="106"/>
  <c r="BE106" i="106"/>
  <c r="BD106" i="106"/>
  <c r="BC106" i="106"/>
  <c r="BB106" i="106"/>
  <c r="BA106" i="106"/>
  <c r="AZ106" i="106"/>
  <c r="AY106" i="106"/>
  <c r="AX106" i="106"/>
  <c r="AW106" i="106"/>
  <c r="AV106" i="106"/>
  <c r="AU106" i="106"/>
  <c r="AT106" i="106"/>
  <c r="AS106" i="106"/>
  <c r="AR106" i="106"/>
  <c r="AQ106" i="106"/>
  <c r="AP106" i="106"/>
  <c r="AO106" i="106"/>
  <c r="AN106" i="106"/>
  <c r="AM106" i="106"/>
  <c r="AL106" i="106"/>
  <c r="AK106" i="106"/>
  <c r="BS105" i="106"/>
  <c r="BR105" i="106"/>
  <c r="BQ105" i="106"/>
  <c r="BP105" i="106"/>
  <c r="BO105" i="106"/>
  <c r="BN105" i="106"/>
  <c r="BM105" i="106"/>
  <c r="BL105" i="106"/>
  <c r="BK105" i="106"/>
  <c r="BJ105" i="106"/>
  <c r="BI105" i="106"/>
  <c r="BH105" i="106"/>
  <c r="BG105" i="106"/>
  <c r="BF105" i="106"/>
  <c r="BE105" i="106"/>
  <c r="BD105" i="106"/>
  <c r="BC105" i="106"/>
  <c r="BB105" i="106"/>
  <c r="BA105" i="106"/>
  <c r="AZ105" i="106"/>
  <c r="AY105" i="106"/>
  <c r="AX105" i="106"/>
  <c r="AW105" i="106"/>
  <c r="AV105" i="106"/>
  <c r="AU105" i="106"/>
  <c r="AT105" i="106"/>
  <c r="AS105" i="106"/>
  <c r="AR105" i="106"/>
  <c r="AQ105" i="106"/>
  <c r="AP105" i="106"/>
  <c r="AO105" i="106"/>
  <c r="AN105" i="106"/>
  <c r="AM105" i="106"/>
  <c r="AL105" i="106"/>
  <c r="AK105" i="106"/>
  <c r="BS104" i="106"/>
  <c r="BR104" i="106"/>
  <c r="BQ104" i="106"/>
  <c r="BP104" i="106"/>
  <c r="BO104" i="106"/>
  <c r="BN104" i="106"/>
  <c r="BM104" i="106"/>
  <c r="BL104" i="106"/>
  <c r="BK104" i="106"/>
  <c r="BJ104" i="106"/>
  <c r="BI104" i="106"/>
  <c r="BH104" i="106"/>
  <c r="BG104" i="106"/>
  <c r="BF104" i="106"/>
  <c r="BE104" i="106"/>
  <c r="BD104" i="106"/>
  <c r="BC104" i="106"/>
  <c r="BB104" i="106"/>
  <c r="BA104" i="106"/>
  <c r="AZ104" i="106"/>
  <c r="AY104" i="106"/>
  <c r="AX104" i="106"/>
  <c r="AW104" i="106"/>
  <c r="AV104" i="106"/>
  <c r="AU104" i="106"/>
  <c r="AT104" i="106"/>
  <c r="AS104" i="106"/>
  <c r="AR104" i="106"/>
  <c r="AQ104" i="106"/>
  <c r="AP104" i="106"/>
  <c r="AO104" i="106"/>
  <c r="AN104" i="106"/>
  <c r="AM104" i="106"/>
  <c r="AL104" i="106"/>
  <c r="AK104" i="106"/>
  <c r="BS103" i="106"/>
  <c r="BR103" i="106"/>
  <c r="BQ103" i="106"/>
  <c r="BP103" i="106"/>
  <c r="BO103" i="106"/>
  <c r="BN103" i="106"/>
  <c r="BM103" i="106"/>
  <c r="BL103" i="106"/>
  <c r="BK103" i="106"/>
  <c r="BJ103" i="106"/>
  <c r="BI103" i="106"/>
  <c r="BH103" i="106"/>
  <c r="BG103" i="106"/>
  <c r="BF103" i="106"/>
  <c r="BE103" i="106"/>
  <c r="BD103" i="106"/>
  <c r="BC103" i="106"/>
  <c r="BB103" i="106"/>
  <c r="BA103" i="106"/>
  <c r="AZ103" i="106"/>
  <c r="AY103" i="106"/>
  <c r="AX103" i="106"/>
  <c r="AW103" i="106"/>
  <c r="AV103" i="106"/>
  <c r="AU103" i="106"/>
  <c r="AT103" i="106"/>
  <c r="AS103" i="106"/>
  <c r="AR103" i="106"/>
  <c r="AQ103" i="106"/>
  <c r="AP103" i="106"/>
  <c r="AO103" i="106"/>
  <c r="AN103" i="106"/>
  <c r="AM103" i="106"/>
  <c r="AL103" i="106"/>
  <c r="AK103" i="106"/>
  <c r="BS102" i="106"/>
  <c r="BR102" i="106"/>
  <c r="BQ102" i="106"/>
  <c r="BP102" i="106"/>
  <c r="BO102" i="106"/>
  <c r="BN102" i="106"/>
  <c r="BM102" i="106"/>
  <c r="BL102" i="106"/>
  <c r="BK102" i="106"/>
  <c r="BJ102" i="106"/>
  <c r="BI102" i="106"/>
  <c r="BH102" i="106"/>
  <c r="BG102" i="106"/>
  <c r="BF102" i="106"/>
  <c r="BE102" i="106"/>
  <c r="BD102" i="106"/>
  <c r="BC102" i="106"/>
  <c r="BB102" i="106"/>
  <c r="BA102" i="106"/>
  <c r="AZ102" i="106"/>
  <c r="AY102" i="106"/>
  <c r="AX102" i="106"/>
  <c r="AW102" i="106"/>
  <c r="AV102" i="106"/>
  <c r="AU102" i="106"/>
  <c r="AT102" i="106"/>
  <c r="AS102" i="106"/>
  <c r="AR102" i="106"/>
  <c r="AQ102" i="106"/>
  <c r="AP102" i="106"/>
  <c r="AO102" i="106"/>
  <c r="AN102" i="106"/>
  <c r="AM102" i="106"/>
  <c r="AL102" i="106"/>
  <c r="AK102" i="106"/>
  <c r="BS101" i="106"/>
  <c r="BR101" i="106"/>
  <c r="BQ101" i="106"/>
  <c r="BP101" i="106"/>
  <c r="BO101" i="106"/>
  <c r="BN101" i="106"/>
  <c r="BM101" i="106"/>
  <c r="BL101" i="106"/>
  <c r="BK101" i="106"/>
  <c r="BJ101" i="106"/>
  <c r="BI101" i="106"/>
  <c r="BH101" i="106"/>
  <c r="BG101" i="106"/>
  <c r="BF101" i="106"/>
  <c r="BE101" i="106"/>
  <c r="BD101" i="106"/>
  <c r="BC101" i="106"/>
  <c r="BB101" i="106"/>
  <c r="BA101" i="106"/>
  <c r="AZ101" i="106"/>
  <c r="AY101" i="106"/>
  <c r="AX101" i="106"/>
  <c r="AW101" i="106"/>
  <c r="AV101" i="106"/>
  <c r="AU101" i="106"/>
  <c r="AT101" i="106"/>
  <c r="AS101" i="106"/>
  <c r="AR101" i="106"/>
  <c r="AQ101" i="106"/>
  <c r="AP101" i="106"/>
  <c r="AO101" i="106"/>
  <c r="AN101" i="106"/>
  <c r="AM101" i="106"/>
  <c r="AL101" i="106"/>
  <c r="AK101" i="106"/>
  <c r="BS100" i="106"/>
  <c r="BR100" i="106"/>
  <c r="BQ100" i="106"/>
  <c r="BP100" i="106"/>
  <c r="BO100" i="106"/>
  <c r="BN100" i="106"/>
  <c r="BM100" i="106"/>
  <c r="BL100" i="106"/>
  <c r="BK100" i="106"/>
  <c r="BJ100" i="106"/>
  <c r="BI100" i="106"/>
  <c r="BH100" i="106"/>
  <c r="BG100" i="106"/>
  <c r="BF100" i="106"/>
  <c r="BE100" i="106"/>
  <c r="BD100" i="106"/>
  <c r="BC100" i="106"/>
  <c r="BB100" i="106"/>
  <c r="BA100" i="106"/>
  <c r="AZ100" i="106"/>
  <c r="AY100" i="106"/>
  <c r="AX100" i="106"/>
  <c r="AW100" i="106"/>
  <c r="AV100" i="106"/>
  <c r="AU100" i="106"/>
  <c r="AT100" i="106"/>
  <c r="AS100" i="106"/>
  <c r="AR100" i="106"/>
  <c r="AQ100" i="106"/>
  <c r="AP100" i="106"/>
  <c r="AO100" i="106"/>
  <c r="AN100" i="106"/>
  <c r="AM100" i="106"/>
  <c r="AL100" i="106"/>
  <c r="AK100" i="106"/>
  <c r="BS99" i="106"/>
  <c r="BR99" i="106"/>
  <c r="BQ99" i="106"/>
  <c r="BP99" i="106"/>
  <c r="BO99" i="106"/>
  <c r="BN99" i="106"/>
  <c r="BM99" i="106"/>
  <c r="BL99" i="106"/>
  <c r="BK99" i="106"/>
  <c r="BJ99" i="106"/>
  <c r="BI99" i="106"/>
  <c r="BH99" i="106"/>
  <c r="BG99" i="106"/>
  <c r="BF99" i="106"/>
  <c r="BE99" i="106"/>
  <c r="BD99" i="106"/>
  <c r="BC99" i="106"/>
  <c r="BB99" i="106"/>
  <c r="BA99" i="106"/>
  <c r="AZ99" i="106"/>
  <c r="AY99" i="106"/>
  <c r="AX99" i="106"/>
  <c r="AW99" i="106"/>
  <c r="AV99" i="106"/>
  <c r="AU99" i="106"/>
  <c r="AT99" i="106"/>
  <c r="AS99" i="106"/>
  <c r="AR99" i="106"/>
  <c r="AQ99" i="106"/>
  <c r="AP99" i="106"/>
  <c r="AO99" i="106"/>
  <c r="AN99" i="106"/>
  <c r="AM99" i="106"/>
  <c r="AL99" i="106"/>
  <c r="AK99" i="106"/>
  <c r="BS98" i="106"/>
  <c r="BR98" i="106"/>
  <c r="BQ98" i="106"/>
  <c r="BP98" i="106"/>
  <c r="BO98" i="106"/>
  <c r="BN98" i="106"/>
  <c r="BM98" i="106"/>
  <c r="BL98" i="106"/>
  <c r="BK98" i="106"/>
  <c r="BJ98" i="106"/>
  <c r="BI98" i="106"/>
  <c r="BH98" i="106"/>
  <c r="BG98" i="106"/>
  <c r="BF98" i="106"/>
  <c r="BE98" i="106"/>
  <c r="BD98" i="106"/>
  <c r="BC98" i="106"/>
  <c r="BB98" i="106"/>
  <c r="BA98" i="106"/>
  <c r="AZ98" i="106"/>
  <c r="AY98" i="106"/>
  <c r="AX98" i="106"/>
  <c r="AW98" i="106"/>
  <c r="AV98" i="106"/>
  <c r="AU98" i="106"/>
  <c r="AT98" i="106"/>
  <c r="AS98" i="106"/>
  <c r="AR98" i="106"/>
  <c r="AQ98" i="106"/>
  <c r="AP98" i="106"/>
  <c r="AO98" i="106"/>
  <c r="AN98" i="106"/>
  <c r="AM98" i="106"/>
  <c r="AL98" i="106"/>
  <c r="AK98" i="106"/>
  <c r="BS97" i="106"/>
  <c r="BR97" i="106"/>
  <c r="BQ97" i="106"/>
  <c r="BP97" i="106"/>
  <c r="BO97" i="106"/>
  <c r="BN97" i="106"/>
  <c r="BM97" i="106"/>
  <c r="BL97" i="106"/>
  <c r="BK97" i="106"/>
  <c r="BJ97" i="106"/>
  <c r="BI97" i="106"/>
  <c r="BH97" i="106"/>
  <c r="BG97" i="106"/>
  <c r="BF97" i="106"/>
  <c r="BE97" i="106"/>
  <c r="BD97" i="106"/>
  <c r="BC97" i="106"/>
  <c r="BB97" i="106"/>
  <c r="BA97" i="106"/>
  <c r="AZ97" i="106"/>
  <c r="AY97" i="106"/>
  <c r="AX97" i="106"/>
  <c r="AW97" i="106"/>
  <c r="AV97" i="106"/>
  <c r="AU97" i="106"/>
  <c r="AT97" i="106"/>
  <c r="AS97" i="106"/>
  <c r="AR97" i="106"/>
  <c r="AQ97" i="106"/>
  <c r="AP97" i="106"/>
  <c r="AO97" i="106"/>
  <c r="AN97" i="106"/>
  <c r="AM97" i="106"/>
  <c r="AL97" i="106"/>
  <c r="AK97" i="106"/>
  <c r="BS96" i="106"/>
  <c r="BR96" i="106"/>
  <c r="BQ96" i="106"/>
  <c r="BP96" i="106"/>
  <c r="BO96" i="106"/>
  <c r="BN96" i="106"/>
  <c r="BM96" i="106"/>
  <c r="BL96" i="106"/>
  <c r="BK96" i="106"/>
  <c r="BJ96" i="106"/>
  <c r="BI96" i="106"/>
  <c r="BH96" i="106"/>
  <c r="BG96" i="106"/>
  <c r="BF96" i="106"/>
  <c r="BE96" i="106"/>
  <c r="BD96" i="106"/>
  <c r="BC96" i="106"/>
  <c r="BB96" i="106"/>
  <c r="BA96" i="106"/>
  <c r="AZ96" i="106"/>
  <c r="AY96" i="106"/>
  <c r="AX96" i="106"/>
  <c r="AW96" i="106"/>
  <c r="AV96" i="106"/>
  <c r="AU96" i="106"/>
  <c r="AT96" i="106"/>
  <c r="AS96" i="106"/>
  <c r="AR96" i="106"/>
  <c r="AQ96" i="106"/>
  <c r="AP96" i="106"/>
  <c r="AO96" i="106"/>
  <c r="AN96" i="106"/>
  <c r="AM96" i="106"/>
  <c r="AL96" i="106"/>
  <c r="AK96" i="106"/>
  <c r="BS95" i="106"/>
  <c r="BR95" i="106"/>
  <c r="BQ95" i="106"/>
  <c r="BP95" i="106"/>
  <c r="BO95" i="106"/>
  <c r="BN95" i="106"/>
  <c r="BM95" i="106"/>
  <c r="BL95" i="106"/>
  <c r="BK95" i="106"/>
  <c r="BJ95" i="106"/>
  <c r="BI95" i="106"/>
  <c r="BH95" i="106"/>
  <c r="BG95" i="106"/>
  <c r="BF95" i="106"/>
  <c r="BE95" i="106"/>
  <c r="BD95" i="106"/>
  <c r="BC95" i="106"/>
  <c r="BB95" i="106"/>
  <c r="BA95" i="106"/>
  <c r="AZ95" i="106"/>
  <c r="AY95" i="106"/>
  <c r="AX95" i="106"/>
  <c r="AW95" i="106"/>
  <c r="AV95" i="106"/>
  <c r="AU95" i="106"/>
  <c r="AT95" i="106"/>
  <c r="AS95" i="106"/>
  <c r="AR95" i="106"/>
  <c r="AQ95" i="106"/>
  <c r="AP95" i="106"/>
  <c r="AO95" i="106"/>
  <c r="AN95" i="106"/>
  <c r="AM95" i="106"/>
  <c r="AL95" i="106"/>
  <c r="AK95" i="106"/>
  <c r="BS94" i="106"/>
  <c r="BR94" i="106"/>
  <c r="BQ94" i="106"/>
  <c r="BP94" i="106"/>
  <c r="BO94" i="106"/>
  <c r="BN94" i="106"/>
  <c r="BM94" i="106"/>
  <c r="BL94" i="106"/>
  <c r="BK94" i="106"/>
  <c r="BJ94" i="106"/>
  <c r="BI94" i="106"/>
  <c r="BH94" i="106"/>
  <c r="BG94" i="106"/>
  <c r="BF94" i="106"/>
  <c r="BE94" i="106"/>
  <c r="BD94" i="106"/>
  <c r="BC94" i="106"/>
  <c r="BB94" i="106"/>
  <c r="BA94" i="106"/>
  <c r="AZ94" i="106"/>
  <c r="AY94" i="106"/>
  <c r="AX94" i="106"/>
  <c r="AW94" i="106"/>
  <c r="AV94" i="106"/>
  <c r="AU94" i="106"/>
  <c r="AT94" i="106"/>
  <c r="AS94" i="106"/>
  <c r="AR94" i="106"/>
  <c r="AQ94" i="106"/>
  <c r="AP94" i="106"/>
  <c r="AO94" i="106"/>
  <c r="AN94" i="106"/>
  <c r="AM94" i="106"/>
  <c r="AL94" i="106"/>
  <c r="AK94" i="106"/>
  <c r="BS93" i="106"/>
  <c r="BR93" i="106"/>
  <c r="BQ93" i="106"/>
  <c r="BP93" i="106"/>
  <c r="BO93" i="106"/>
  <c r="BN93" i="106"/>
  <c r="BM93" i="106"/>
  <c r="BL93" i="106"/>
  <c r="BK93" i="106"/>
  <c r="BJ93" i="106"/>
  <c r="BI93" i="106"/>
  <c r="BH93" i="106"/>
  <c r="BG93" i="106"/>
  <c r="BF93" i="106"/>
  <c r="BE93" i="106"/>
  <c r="BD93" i="106"/>
  <c r="BC93" i="106"/>
  <c r="BB93" i="106"/>
  <c r="BA93" i="106"/>
  <c r="AZ93" i="106"/>
  <c r="AY93" i="106"/>
  <c r="AX93" i="106"/>
  <c r="AW93" i="106"/>
  <c r="AV93" i="106"/>
  <c r="AU93" i="106"/>
  <c r="AT93" i="106"/>
  <c r="AS93" i="106"/>
  <c r="AR93" i="106"/>
  <c r="AQ93" i="106"/>
  <c r="AP93" i="106"/>
  <c r="AO93" i="106"/>
  <c r="AN93" i="106"/>
  <c r="AM93" i="106"/>
  <c r="AL93" i="106"/>
  <c r="AK93" i="106"/>
  <c r="BS92" i="106"/>
  <c r="BR92" i="106"/>
  <c r="BQ92" i="106"/>
  <c r="BP92" i="106"/>
  <c r="BO92" i="106"/>
  <c r="BN92" i="106"/>
  <c r="BM92" i="106"/>
  <c r="BL92" i="106"/>
  <c r="BK92" i="106"/>
  <c r="BJ92" i="106"/>
  <c r="BI92" i="106"/>
  <c r="BH92" i="106"/>
  <c r="BG92" i="106"/>
  <c r="BF92" i="106"/>
  <c r="BE92" i="106"/>
  <c r="BD92" i="106"/>
  <c r="BC92" i="106"/>
  <c r="BB92" i="106"/>
  <c r="BA92" i="106"/>
  <c r="AZ92" i="106"/>
  <c r="AY92" i="106"/>
  <c r="AX92" i="106"/>
  <c r="AW92" i="106"/>
  <c r="AV92" i="106"/>
  <c r="AU92" i="106"/>
  <c r="AT92" i="106"/>
  <c r="AS92" i="106"/>
  <c r="AR92" i="106"/>
  <c r="AQ92" i="106"/>
  <c r="AP92" i="106"/>
  <c r="AO92" i="106"/>
  <c r="AN92" i="106"/>
  <c r="AM92" i="106"/>
  <c r="AL92" i="106"/>
  <c r="AK92" i="106"/>
  <c r="BS91" i="106"/>
  <c r="BR91" i="106"/>
  <c r="BQ91" i="106"/>
  <c r="BP91" i="106"/>
  <c r="BO91" i="106"/>
  <c r="BN91" i="106"/>
  <c r="BM91" i="106"/>
  <c r="BL91" i="106"/>
  <c r="BK91" i="106"/>
  <c r="BJ91" i="106"/>
  <c r="BI91" i="106"/>
  <c r="BH91" i="106"/>
  <c r="BG91" i="106"/>
  <c r="BF91" i="106"/>
  <c r="BE91" i="106"/>
  <c r="BD91" i="106"/>
  <c r="BC91" i="106"/>
  <c r="BB91" i="106"/>
  <c r="BA91" i="106"/>
  <c r="AZ91" i="106"/>
  <c r="AY91" i="106"/>
  <c r="AX91" i="106"/>
  <c r="AW91" i="106"/>
  <c r="AV91" i="106"/>
  <c r="AU91" i="106"/>
  <c r="AT91" i="106"/>
  <c r="AS91" i="106"/>
  <c r="AR91" i="106"/>
  <c r="AQ91" i="106"/>
  <c r="AP91" i="106"/>
  <c r="AO91" i="106"/>
  <c r="AN91" i="106"/>
  <c r="AM91" i="106"/>
  <c r="AL91" i="106"/>
  <c r="AK91" i="106"/>
  <c r="BS90" i="106"/>
  <c r="BR90" i="106"/>
  <c r="BQ90" i="106"/>
  <c r="BP90" i="106"/>
  <c r="BO90" i="106"/>
  <c r="BN90" i="106"/>
  <c r="BM90" i="106"/>
  <c r="BL90" i="106"/>
  <c r="BK90" i="106"/>
  <c r="BJ90" i="106"/>
  <c r="BI90" i="106"/>
  <c r="BH90" i="106"/>
  <c r="BG90" i="106"/>
  <c r="BF90" i="106"/>
  <c r="BE90" i="106"/>
  <c r="BD90" i="106"/>
  <c r="BC90" i="106"/>
  <c r="BB90" i="106"/>
  <c r="BA90" i="106"/>
  <c r="AZ90" i="106"/>
  <c r="AY90" i="106"/>
  <c r="AX90" i="106"/>
  <c r="AW90" i="106"/>
  <c r="AV90" i="106"/>
  <c r="AU90" i="106"/>
  <c r="AT90" i="106"/>
  <c r="AS90" i="106"/>
  <c r="AR90" i="106"/>
  <c r="AQ90" i="106"/>
  <c r="AP90" i="106"/>
  <c r="AO90" i="106"/>
  <c r="AN90" i="106"/>
  <c r="AM90" i="106"/>
  <c r="AL90" i="106"/>
  <c r="AK90" i="106"/>
  <c r="BS89" i="106"/>
  <c r="BR89" i="106"/>
  <c r="BQ89" i="106"/>
  <c r="BP89" i="106"/>
  <c r="BO89" i="106"/>
  <c r="BN89" i="106"/>
  <c r="BM89" i="106"/>
  <c r="BL89" i="106"/>
  <c r="BK89" i="106"/>
  <c r="BJ89" i="106"/>
  <c r="BI89" i="106"/>
  <c r="BH89" i="106"/>
  <c r="BG89" i="106"/>
  <c r="BF89" i="106"/>
  <c r="BE89" i="106"/>
  <c r="BD89" i="106"/>
  <c r="BC89" i="106"/>
  <c r="BB89" i="106"/>
  <c r="BA89" i="106"/>
  <c r="AZ89" i="106"/>
  <c r="AY89" i="106"/>
  <c r="AX89" i="106"/>
  <c r="AW89" i="106"/>
  <c r="AV89" i="106"/>
  <c r="AU89" i="106"/>
  <c r="AT89" i="106"/>
  <c r="AS89" i="106"/>
  <c r="AR89" i="106"/>
  <c r="AQ89" i="106"/>
  <c r="AP89" i="106"/>
  <c r="AO89" i="106"/>
  <c r="AN89" i="106"/>
  <c r="AM89" i="106"/>
  <c r="AL89" i="106"/>
  <c r="AK89" i="106"/>
  <c r="BS88" i="106"/>
  <c r="BR88" i="106"/>
  <c r="BQ88" i="106"/>
  <c r="BP88" i="106"/>
  <c r="BO88" i="106"/>
  <c r="BN88" i="106"/>
  <c r="BM88" i="106"/>
  <c r="BL88" i="106"/>
  <c r="BK88" i="106"/>
  <c r="BJ88" i="106"/>
  <c r="BI88" i="106"/>
  <c r="BH88" i="106"/>
  <c r="BG88" i="106"/>
  <c r="BF88" i="106"/>
  <c r="BE88" i="106"/>
  <c r="BD88" i="106"/>
  <c r="BC88" i="106"/>
  <c r="BB88" i="106"/>
  <c r="BA88" i="106"/>
  <c r="AZ88" i="106"/>
  <c r="AY88" i="106"/>
  <c r="AX88" i="106"/>
  <c r="AW88" i="106"/>
  <c r="AV88" i="106"/>
  <c r="AU88" i="106"/>
  <c r="AT88" i="106"/>
  <c r="AS88" i="106"/>
  <c r="AR88" i="106"/>
  <c r="AQ88" i="106"/>
  <c r="AP88" i="106"/>
  <c r="AO88" i="106"/>
  <c r="AN88" i="106"/>
  <c r="AM88" i="106"/>
  <c r="AL88" i="106"/>
  <c r="AK88" i="106"/>
  <c r="BS87" i="106"/>
  <c r="BR87" i="106"/>
  <c r="BQ87" i="106"/>
  <c r="BP87" i="106"/>
  <c r="BO87" i="106"/>
  <c r="BN87" i="106"/>
  <c r="BM87" i="106"/>
  <c r="BL87" i="106"/>
  <c r="BK87" i="106"/>
  <c r="BJ87" i="106"/>
  <c r="BI87" i="106"/>
  <c r="BH87" i="106"/>
  <c r="BG87" i="106"/>
  <c r="BF87" i="106"/>
  <c r="BE87" i="106"/>
  <c r="BD87" i="106"/>
  <c r="BC87" i="106"/>
  <c r="BB87" i="106"/>
  <c r="BA87" i="106"/>
  <c r="AZ87" i="106"/>
  <c r="AY87" i="106"/>
  <c r="AX87" i="106"/>
  <c r="AW87" i="106"/>
  <c r="AV87" i="106"/>
  <c r="AU87" i="106"/>
  <c r="AT87" i="106"/>
  <c r="AS87" i="106"/>
  <c r="AR87" i="106"/>
  <c r="AQ87" i="106"/>
  <c r="AP87" i="106"/>
  <c r="AO87" i="106"/>
  <c r="AN87" i="106"/>
  <c r="AM87" i="106"/>
  <c r="AL87" i="106"/>
  <c r="AK87" i="106"/>
  <c r="BS86" i="106"/>
  <c r="BR86" i="106"/>
  <c r="BQ86" i="106"/>
  <c r="BP86" i="106"/>
  <c r="BO86" i="106"/>
  <c r="BN86" i="106"/>
  <c r="BM86" i="106"/>
  <c r="BL86" i="106"/>
  <c r="BK86" i="106"/>
  <c r="BJ86" i="106"/>
  <c r="BI86" i="106"/>
  <c r="BH86" i="106"/>
  <c r="BG86" i="106"/>
  <c r="BF86" i="106"/>
  <c r="BE86" i="106"/>
  <c r="BD86" i="106"/>
  <c r="BC86" i="106"/>
  <c r="BB86" i="106"/>
  <c r="BA86" i="106"/>
  <c r="AZ86" i="106"/>
  <c r="AY86" i="106"/>
  <c r="AX86" i="106"/>
  <c r="AW86" i="106"/>
  <c r="AV86" i="106"/>
  <c r="AU86" i="106"/>
  <c r="AT86" i="106"/>
  <c r="AS86" i="106"/>
  <c r="AR86" i="106"/>
  <c r="AQ86" i="106"/>
  <c r="AP86" i="106"/>
  <c r="AO86" i="106"/>
  <c r="AN86" i="106"/>
  <c r="AM86" i="106"/>
  <c r="AL86" i="106"/>
  <c r="AK86" i="106"/>
  <c r="BS85" i="106"/>
  <c r="BR85" i="106"/>
  <c r="BQ85" i="106"/>
  <c r="BP85" i="106"/>
  <c r="BO85" i="106"/>
  <c r="BN85" i="106"/>
  <c r="BM85" i="106"/>
  <c r="BL85" i="106"/>
  <c r="BK85" i="106"/>
  <c r="BJ85" i="106"/>
  <c r="BI85" i="106"/>
  <c r="BH85" i="106"/>
  <c r="BG85" i="106"/>
  <c r="BF85" i="106"/>
  <c r="BE85" i="106"/>
  <c r="BD85" i="106"/>
  <c r="BC85" i="106"/>
  <c r="BB85" i="106"/>
  <c r="BA85" i="106"/>
  <c r="AZ85" i="106"/>
  <c r="AY85" i="106"/>
  <c r="AX85" i="106"/>
  <c r="AW85" i="106"/>
  <c r="AV85" i="106"/>
  <c r="AU85" i="106"/>
  <c r="AT85" i="106"/>
  <c r="AS85" i="106"/>
  <c r="AR85" i="106"/>
  <c r="AQ85" i="106"/>
  <c r="AP85" i="106"/>
  <c r="AO85" i="106"/>
  <c r="AN85" i="106"/>
  <c r="AM85" i="106"/>
  <c r="AL85" i="106"/>
  <c r="AK85" i="106"/>
  <c r="BS84" i="106"/>
  <c r="BR84" i="106"/>
  <c r="BQ84" i="106"/>
  <c r="BP84" i="106"/>
  <c r="BO84" i="106"/>
  <c r="BN84" i="106"/>
  <c r="BM84" i="106"/>
  <c r="BL84" i="106"/>
  <c r="BK84" i="106"/>
  <c r="BJ84" i="106"/>
  <c r="BI84" i="106"/>
  <c r="BH84" i="106"/>
  <c r="BG84" i="106"/>
  <c r="BF84" i="106"/>
  <c r="BE84" i="106"/>
  <c r="BD84" i="106"/>
  <c r="BC84" i="106"/>
  <c r="BB84" i="106"/>
  <c r="BA84" i="106"/>
  <c r="AZ84" i="106"/>
  <c r="AY84" i="106"/>
  <c r="AX84" i="106"/>
  <c r="AW84" i="106"/>
  <c r="AV84" i="106"/>
  <c r="AU84" i="106"/>
  <c r="AT84" i="106"/>
  <c r="AS84" i="106"/>
  <c r="AR84" i="106"/>
  <c r="AQ84" i="106"/>
  <c r="AP84" i="106"/>
  <c r="AO84" i="106"/>
  <c r="AN84" i="106"/>
  <c r="AM84" i="106"/>
  <c r="AL84" i="106"/>
  <c r="AK84" i="106"/>
  <c r="BS83" i="106"/>
  <c r="BR83" i="106"/>
  <c r="BQ83" i="106"/>
  <c r="BP83" i="106"/>
  <c r="BO83" i="106"/>
  <c r="BN83" i="106"/>
  <c r="BM83" i="106"/>
  <c r="BL83" i="106"/>
  <c r="BK83" i="106"/>
  <c r="BJ83" i="106"/>
  <c r="BI83" i="106"/>
  <c r="BH83" i="106"/>
  <c r="BG83" i="106"/>
  <c r="BF83" i="106"/>
  <c r="BE83" i="106"/>
  <c r="BD83" i="106"/>
  <c r="BC83" i="106"/>
  <c r="BB83" i="106"/>
  <c r="BA83" i="106"/>
  <c r="AZ83" i="106"/>
  <c r="AY83" i="106"/>
  <c r="AX83" i="106"/>
  <c r="AW83" i="106"/>
  <c r="AV83" i="106"/>
  <c r="AU83" i="106"/>
  <c r="AT83" i="106"/>
  <c r="AS83" i="106"/>
  <c r="AR83" i="106"/>
  <c r="AQ83" i="106"/>
  <c r="AP83" i="106"/>
  <c r="AO83" i="106"/>
  <c r="AN83" i="106"/>
  <c r="AM83" i="106"/>
  <c r="AL83" i="106"/>
  <c r="AK83" i="106"/>
  <c r="BS82" i="106"/>
  <c r="BR82" i="106"/>
  <c r="BQ82" i="106"/>
  <c r="BP82" i="106"/>
  <c r="BO82" i="106"/>
  <c r="BN82" i="106"/>
  <c r="BM82" i="106"/>
  <c r="BL82" i="106"/>
  <c r="BK82" i="106"/>
  <c r="BJ82" i="106"/>
  <c r="BI82" i="106"/>
  <c r="BH82" i="106"/>
  <c r="BG82" i="106"/>
  <c r="BF82" i="106"/>
  <c r="BE82" i="106"/>
  <c r="BD82" i="106"/>
  <c r="BC82" i="106"/>
  <c r="BB82" i="106"/>
  <c r="BA82" i="106"/>
  <c r="AZ82" i="106"/>
  <c r="AY82" i="106"/>
  <c r="AX82" i="106"/>
  <c r="AW82" i="106"/>
  <c r="AV82" i="106"/>
  <c r="AU82" i="106"/>
  <c r="AT82" i="106"/>
  <c r="AS82" i="106"/>
  <c r="AR82" i="106"/>
  <c r="AQ82" i="106"/>
  <c r="AP82" i="106"/>
  <c r="AO82" i="106"/>
  <c r="AN82" i="106"/>
  <c r="AM82" i="106"/>
  <c r="AL82" i="106"/>
  <c r="AK82" i="106"/>
  <c r="BS81" i="106"/>
  <c r="BR81" i="106"/>
  <c r="BQ81" i="106"/>
  <c r="BP81" i="106"/>
  <c r="BO81" i="106"/>
  <c r="BN81" i="106"/>
  <c r="BM81" i="106"/>
  <c r="BL81" i="106"/>
  <c r="BK81" i="106"/>
  <c r="BJ81" i="106"/>
  <c r="BI81" i="106"/>
  <c r="BH81" i="106"/>
  <c r="BG81" i="106"/>
  <c r="BF81" i="106"/>
  <c r="BE81" i="106"/>
  <c r="BD81" i="106"/>
  <c r="BC81" i="106"/>
  <c r="BB81" i="106"/>
  <c r="BA81" i="106"/>
  <c r="AZ81" i="106"/>
  <c r="AY81" i="106"/>
  <c r="AX81" i="106"/>
  <c r="AW81" i="106"/>
  <c r="AV81" i="106"/>
  <c r="AU81" i="106"/>
  <c r="AT81" i="106"/>
  <c r="AS81" i="106"/>
  <c r="AR81" i="106"/>
  <c r="AQ81" i="106"/>
  <c r="AP81" i="106"/>
  <c r="AO81" i="106"/>
  <c r="AN81" i="106"/>
  <c r="AM81" i="106"/>
  <c r="AL81" i="106"/>
  <c r="AK81" i="106"/>
  <c r="BS80" i="106"/>
  <c r="BR80" i="106"/>
  <c r="BQ80" i="106"/>
  <c r="BP80" i="106"/>
  <c r="BO80" i="106"/>
  <c r="BN80" i="106"/>
  <c r="BM80" i="106"/>
  <c r="BL80" i="106"/>
  <c r="BK80" i="106"/>
  <c r="BJ80" i="106"/>
  <c r="BI80" i="106"/>
  <c r="BH80" i="106"/>
  <c r="BG80" i="106"/>
  <c r="BF80" i="106"/>
  <c r="BE80" i="106"/>
  <c r="BD80" i="106"/>
  <c r="BC80" i="106"/>
  <c r="BB80" i="106"/>
  <c r="BA80" i="106"/>
  <c r="AZ80" i="106"/>
  <c r="AY80" i="106"/>
  <c r="AX80" i="106"/>
  <c r="AW80" i="106"/>
  <c r="AV80" i="106"/>
  <c r="AU80" i="106"/>
  <c r="AT80" i="106"/>
  <c r="AS80" i="106"/>
  <c r="AR80" i="106"/>
  <c r="AQ80" i="106"/>
  <c r="AP80" i="106"/>
  <c r="AO80" i="106"/>
  <c r="AN80" i="106"/>
  <c r="AM80" i="106"/>
  <c r="AL80" i="106"/>
  <c r="AK80" i="106"/>
  <c r="BS79" i="106"/>
  <c r="BR79" i="106"/>
  <c r="BQ79" i="106"/>
  <c r="BP79" i="106"/>
  <c r="BO79" i="106"/>
  <c r="BN79" i="106"/>
  <c r="BM79" i="106"/>
  <c r="BL79" i="106"/>
  <c r="BK79" i="106"/>
  <c r="BJ79" i="106"/>
  <c r="BI79" i="106"/>
  <c r="BH79" i="106"/>
  <c r="BG79" i="106"/>
  <c r="BF79" i="106"/>
  <c r="BE79" i="106"/>
  <c r="BD79" i="106"/>
  <c r="BC79" i="106"/>
  <c r="BB79" i="106"/>
  <c r="BA79" i="106"/>
  <c r="AZ79" i="106"/>
  <c r="AY79" i="106"/>
  <c r="AX79" i="106"/>
  <c r="AW79" i="106"/>
  <c r="AV79" i="106"/>
  <c r="AU79" i="106"/>
  <c r="AT79" i="106"/>
  <c r="AS79" i="106"/>
  <c r="AR79" i="106"/>
  <c r="AQ79" i="106"/>
  <c r="AP79" i="106"/>
  <c r="AO79" i="106"/>
  <c r="AN79" i="106"/>
  <c r="AM79" i="106"/>
  <c r="AL79" i="106"/>
  <c r="AK79" i="106"/>
  <c r="BS78" i="106"/>
  <c r="BR78" i="106"/>
  <c r="BQ78" i="106"/>
  <c r="BP78" i="106"/>
  <c r="BO78" i="106"/>
  <c r="BN78" i="106"/>
  <c r="BM78" i="106"/>
  <c r="BL78" i="106"/>
  <c r="BK78" i="106"/>
  <c r="BJ78" i="106"/>
  <c r="BI78" i="106"/>
  <c r="BH78" i="106"/>
  <c r="BG78" i="106"/>
  <c r="BF78" i="106"/>
  <c r="BE78" i="106"/>
  <c r="BD78" i="106"/>
  <c r="BC78" i="106"/>
  <c r="BB78" i="106"/>
  <c r="BA78" i="106"/>
  <c r="AZ78" i="106"/>
  <c r="AY78" i="106"/>
  <c r="AX78" i="106"/>
  <c r="AW78" i="106"/>
  <c r="AV78" i="106"/>
  <c r="AU78" i="106"/>
  <c r="AT78" i="106"/>
  <c r="AS78" i="106"/>
  <c r="AR78" i="106"/>
  <c r="AQ78" i="106"/>
  <c r="AP78" i="106"/>
  <c r="AO78" i="106"/>
  <c r="AN78" i="106"/>
  <c r="AM78" i="106"/>
  <c r="AL78" i="106"/>
  <c r="AK78" i="106"/>
  <c r="BS77" i="106"/>
  <c r="BR77" i="106"/>
  <c r="BQ77" i="106"/>
  <c r="BP77" i="106"/>
  <c r="BO77" i="106"/>
  <c r="BN77" i="106"/>
  <c r="BM77" i="106"/>
  <c r="BL77" i="106"/>
  <c r="BK77" i="106"/>
  <c r="BJ77" i="106"/>
  <c r="BI77" i="106"/>
  <c r="BH77" i="106"/>
  <c r="BG77" i="106"/>
  <c r="BF77" i="106"/>
  <c r="BE77" i="106"/>
  <c r="BD77" i="106"/>
  <c r="BC77" i="106"/>
  <c r="BB77" i="106"/>
  <c r="BA77" i="106"/>
  <c r="AZ77" i="106"/>
  <c r="AY77" i="106"/>
  <c r="AX77" i="106"/>
  <c r="AW77" i="106"/>
  <c r="AV77" i="106"/>
  <c r="AU77" i="106"/>
  <c r="AT77" i="106"/>
  <c r="AS77" i="106"/>
  <c r="AR77" i="106"/>
  <c r="AQ77" i="106"/>
  <c r="AP77" i="106"/>
  <c r="AO77" i="106"/>
  <c r="AN77" i="106"/>
  <c r="AM77" i="106"/>
  <c r="AL77" i="106"/>
  <c r="AK77" i="106"/>
  <c r="BS76" i="106"/>
  <c r="BR76" i="106"/>
  <c r="BQ76" i="106"/>
  <c r="BP76" i="106"/>
  <c r="BO76" i="106"/>
  <c r="BN76" i="106"/>
  <c r="BM76" i="106"/>
  <c r="BL76" i="106"/>
  <c r="BK76" i="106"/>
  <c r="BJ76" i="106"/>
  <c r="BI76" i="106"/>
  <c r="BH76" i="106"/>
  <c r="BG76" i="106"/>
  <c r="BF76" i="106"/>
  <c r="BE76" i="106"/>
  <c r="BD76" i="106"/>
  <c r="BC76" i="106"/>
  <c r="BB76" i="106"/>
  <c r="BA76" i="106"/>
  <c r="AZ76" i="106"/>
  <c r="AY76" i="106"/>
  <c r="AX76" i="106"/>
  <c r="AW76" i="106"/>
  <c r="AV76" i="106"/>
  <c r="AU76" i="106"/>
  <c r="AT76" i="106"/>
  <c r="AS76" i="106"/>
  <c r="AR76" i="106"/>
  <c r="AQ76" i="106"/>
  <c r="AP76" i="106"/>
  <c r="AO76" i="106"/>
  <c r="AN76" i="106"/>
  <c r="AM76" i="106"/>
  <c r="AL76" i="106"/>
  <c r="AK76" i="106"/>
  <c r="BS75" i="106"/>
  <c r="BR75" i="106"/>
  <c r="BQ75" i="106"/>
  <c r="BP75" i="106"/>
  <c r="BO75" i="106"/>
  <c r="BN75" i="106"/>
  <c r="BM75" i="106"/>
  <c r="BL75" i="106"/>
  <c r="BK75" i="106"/>
  <c r="BJ75" i="106"/>
  <c r="BI75" i="106"/>
  <c r="BH75" i="106"/>
  <c r="BG75" i="106"/>
  <c r="BF75" i="106"/>
  <c r="BE75" i="106"/>
  <c r="BD75" i="106"/>
  <c r="BC75" i="106"/>
  <c r="BB75" i="106"/>
  <c r="BA75" i="106"/>
  <c r="AZ75" i="106"/>
  <c r="AY75" i="106"/>
  <c r="AX75" i="106"/>
  <c r="AW75" i="106"/>
  <c r="AV75" i="106"/>
  <c r="AU75" i="106"/>
  <c r="AT75" i="106"/>
  <c r="AS75" i="106"/>
  <c r="AR75" i="106"/>
  <c r="AQ75" i="106"/>
  <c r="AP75" i="106"/>
  <c r="AO75" i="106"/>
  <c r="AN75" i="106"/>
  <c r="AM75" i="106"/>
  <c r="AL75" i="106"/>
  <c r="AK75" i="106"/>
  <c r="BS74" i="106"/>
  <c r="BR74" i="106"/>
  <c r="BQ74" i="106"/>
  <c r="BP74" i="106"/>
  <c r="BO74" i="106"/>
  <c r="BN74" i="106"/>
  <c r="BM74" i="106"/>
  <c r="BL74" i="106"/>
  <c r="BK74" i="106"/>
  <c r="BJ74" i="106"/>
  <c r="BI74" i="106"/>
  <c r="BH74" i="106"/>
  <c r="BG74" i="106"/>
  <c r="BF74" i="106"/>
  <c r="BE74" i="106"/>
  <c r="BD74" i="106"/>
  <c r="BC74" i="106"/>
  <c r="BB74" i="106"/>
  <c r="BA74" i="106"/>
  <c r="AZ74" i="106"/>
  <c r="AY74" i="106"/>
  <c r="AX74" i="106"/>
  <c r="AW74" i="106"/>
  <c r="AV74" i="106"/>
  <c r="AU74" i="106"/>
  <c r="AT74" i="106"/>
  <c r="AS74" i="106"/>
  <c r="AR74" i="106"/>
  <c r="AQ74" i="106"/>
  <c r="AP74" i="106"/>
  <c r="AO74" i="106"/>
  <c r="AN74" i="106"/>
  <c r="AM74" i="106"/>
  <c r="AL74" i="106"/>
  <c r="AK74" i="106"/>
  <c r="BS73" i="106"/>
  <c r="BR73" i="106"/>
  <c r="BQ73" i="106"/>
  <c r="BP73" i="106"/>
  <c r="BO73" i="106"/>
  <c r="BN73" i="106"/>
  <c r="BM73" i="106"/>
  <c r="BL73" i="106"/>
  <c r="BK73" i="106"/>
  <c r="BJ73" i="106"/>
  <c r="BI73" i="106"/>
  <c r="BH73" i="106"/>
  <c r="BG73" i="106"/>
  <c r="BF73" i="106"/>
  <c r="BE73" i="106"/>
  <c r="BD73" i="106"/>
  <c r="BC73" i="106"/>
  <c r="BB73" i="106"/>
  <c r="BA73" i="106"/>
  <c r="AZ73" i="106"/>
  <c r="AY73" i="106"/>
  <c r="AX73" i="106"/>
  <c r="AW73" i="106"/>
  <c r="AV73" i="106"/>
  <c r="AU73" i="106"/>
  <c r="AT73" i="106"/>
  <c r="AS73" i="106"/>
  <c r="AR73" i="106"/>
  <c r="AQ73" i="106"/>
  <c r="AP73" i="106"/>
  <c r="AO73" i="106"/>
  <c r="AN73" i="106"/>
  <c r="AM73" i="106"/>
  <c r="AL73" i="106"/>
  <c r="AK73" i="106"/>
  <c r="BS72" i="106"/>
  <c r="BR72" i="106"/>
  <c r="BQ72" i="106"/>
  <c r="BP72" i="106"/>
  <c r="BO72" i="106"/>
  <c r="BN72" i="106"/>
  <c r="BM72" i="106"/>
  <c r="BL72" i="106"/>
  <c r="BK72" i="106"/>
  <c r="BJ72" i="106"/>
  <c r="BI72" i="106"/>
  <c r="BH72" i="106"/>
  <c r="BG72" i="106"/>
  <c r="BF72" i="106"/>
  <c r="BE72" i="106"/>
  <c r="BD72" i="106"/>
  <c r="BC72" i="106"/>
  <c r="BB72" i="106"/>
  <c r="BA72" i="106"/>
  <c r="AZ72" i="106"/>
  <c r="AY72" i="106"/>
  <c r="AX72" i="106"/>
  <c r="AW72" i="106"/>
  <c r="AV72" i="106"/>
  <c r="AU72" i="106"/>
  <c r="AT72" i="106"/>
  <c r="AS72" i="106"/>
  <c r="AR72" i="106"/>
  <c r="AQ72" i="106"/>
  <c r="AP72" i="106"/>
  <c r="AO72" i="106"/>
  <c r="AN72" i="106"/>
  <c r="AM72" i="106"/>
  <c r="AL72" i="106"/>
  <c r="AK72" i="106"/>
  <c r="BS71" i="106"/>
  <c r="BR71" i="106"/>
  <c r="BQ71" i="106"/>
  <c r="BP71" i="106"/>
  <c r="BO71" i="106"/>
  <c r="BN71" i="106"/>
  <c r="BM71" i="106"/>
  <c r="BL71" i="106"/>
  <c r="BK71" i="106"/>
  <c r="BJ71" i="106"/>
  <c r="BI71" i="106"/>
  <c r="BH71" i="106"/>
  <c r="BG71" i="106"/>
  <c r="BF71" i="106"/>
  <c r="BE71" i="106"/>
  <c r="BD71" i="106"/>
  <c r="BC71" i="106"/>
  <c r="BB71" i="106"/>
  <c r="BA71" i="106"/>
  <c r="AZ71" i="106"/>
  <c r="AY71" i="106"/>
  <c r="AX71" i="106"/>
  <c r="AW71" i="106"/>
  <c r="AV71" i="106"/>
  <c r="AU71" i="106"/>
  <c r="AT71" i="106"/>
  <c r="AS71" i="106"/>
  <c r="AR71" i="106"/>
  <c r="AQ71" i="106"/>
  <c r="AP71" i="106"/>
  <c r="AO71" i="106"/>
  <c r="AN71" i="106"/>
  <c r="AM71" i="106"/>
  <c r="AL71" i="106"/>
  <c r="AK71" i="106"/>
  <c r="BS70" i="106"/>
  <c r="BR70" i="106"/>
  <c r="BQ70" i="106"/>
  <c r="BP70" i="106"/>
  <c r="BO70" i="106"/>
  <c r="BN70" i="106"/>
  <c r="BM70" i="106"/>
  <c r="BL70" i="106"/>
  <c r="BK70" i="106"/>
  <c r="BJ70" i="106"/>
  <c r="BI70" i="106"/>
  <c r="BH70" i="106"/>
  <c r="BG70" i="106"/>
  <c r="BF70" i="106"/>
  <c r="BE70" i="106"/>
  <c r="BD70" i="106"/>
  <c r="BC70" i="106"/>
  <c r="BB70" i="106"/>
  <c r="BA70" i="106"/>
  <c r="AZ70" i="106"/>
  <c r="AY70" i="106"/>
  <c r="AX70" i="106"/>
  <c r="AW70" i="106"/>
  <c r="AV70" i="106"/>
  <c r="AU70" i="106"/>
  <c r="AT70" i="106"/>
  <c r="AS70" i="106"/>
  <c r="AR70" i="106"/>
  <c r="AQ70" i="106"/>
  <c r="AP70" i="106"/>
  <c r="AO70" i="106"/>
  <c r="AN70" i="106"/>
  <c r="AM70" i="106"/>
  <c r="AL70" i="106"/>
  <c r="AK70" i="106"/>
  <c r="BS69" i="106"/>
  <c r="BR69" i="106"/>
  <c r="BQ69" i="106"/>
  <c r="BP69" i="106"/>
  <c r="BO69" i="106"/>
  <c r="BN69" i="106"/>
  <c r="BM69" i="106"/>
  <c r="BL69" i="106"/>
  <c r="BK69" i="106"/>
  <c r="BJ69" i="106"/>
  <c r="BI69" i="106"/>
  <c r="BH69" i="106"/>
  <c r="BG69" i="106"/>
  <c r="BF69" i="106"/>
  <c r="BE69" i="106"/>
  <c r="BD69" i="106"/>
  <c r="BC69" i="106"/>
  <c r="BB69" i="106"/>
  <c r="BA69" i="106"/>
  <c r="AZ69" i="106"/>
  <c r="AY69" i="106"/>
  <c r="AX69" i="106"/>
  <c r="AW69" i="106"/>
  <c r="AV69" i="106"/>
  <c r="AU69" i="106"/>
  <c r="AT69" i="106"/>
  <c r="AS69" i="106"/>
  <c r="AR69" i="106"/>
  <c r="AQ69" i="106"/>
  <c r="AP69" i="106"/>
  <c r="AO69" i="106"/>
  <c r="AN69" i="106"/>
  <c r="AM69" i="106"/>
  <c r="AL69" i="106"/>
  <c r="AK69" i="106"/>
  <c r="BS68" i="106"/>
  <c r="BR68" i="106"/>
  <c r="BQ68" i="106"/>
  <c r="BP68" i="106"/>
  <c r="BO68" i="106"/>
  <c r="BN68" i="106"/>
  <c r="BM68" i="106"/>
  <c r="BL68" i="106"/>
  <c r="BK68" i="106"/>
  <c r="BJ68" i="106"/>
  <c r="BI68" i="106"/>
  <c r="BH68" i="106"/>
  <c r="BG68" i="106"/>
  <c r="BF68" i="106"/>
  <c r="BE68" i="106"/>
  <c r="BD68" i="106"/>
  <c r="BC68" i="106"/>
  <c r="BB68" i="106"/>
  <c r="BA68" i="106"/>
  <c r="AZ68" i="106"/>
  <c r="AY68" i="106"/>
  <c r="AX68" i="106"/>
  <c r="AW68" i="106"/>
  <c r="AV68" i="106"/>
  <c r="AU68" i="106"/>
  <c r="AT68" i="106"/>
  <c r="AS68" i="106"/>
  <c r="AR68" i="106"/>
  <c r="AQ68" i="106"/>
  <c r="AP68" i="106"/>
  <c r="AO68" i="106"/>
  <c r="AN68" i="106"/>
  <c r="AM68" i="106"/>
  <c r="AL68" i="106"/>
  <c r="AK68" i="106"/>
  <c r="BS67" i="106"/>
  <c r="BR67" i="106"/>
  <c r="BQ67" i="106"/>
  <c r="BP67" i="106"/>
  <c r="BO67" i="106"/>
  <c r="BN67" i="106"/>
  <c r="BM67" i="106"/>
  <c r="BL67" i="106"/>
  <c r="BK67" i="106"/>
  <c r="BJ67" i="106"/>
  <c r="BI67" i="106"/>
  <c r="BH67" i="106"/>
  <c r="BG67" i="106"/>
  <c r="BF67" i="106"/>
  <c r="BE67" i="106"/>
  <c r="BD67" i="106"/>
  <c r="BC67" i="106"/>
  <c r="BB67" i="106"/>
  <c r="BA67" i="106"/>
  <c r="AZ67" i="106"/>
  <c r="AY67" i="106"/>
  <c r="AX67" i="106"/>
  <c r="AW67" i="106"/>
  <c r="AV67" i="106"/>
  <c r="AU67" i="106"/>
  <c r="AT67" i="106"/>
  <c r="AS67" i="106"/>
  <c r="AR67" i="106"/>
  <c r="AQ67" i="106"/>
  <c r="AP67" i="106"/>
  <c r="AO67" i="106"/>
  <c r="AN67" i="106"/>
  <c r="AM67" i="106"/>
  <c r="AL67" i="106"/>
  <c r="AK67" i="106"/>
  <c r="BS66" i="106"/>
  <c r="BR66" i="106"/>
  <c r="BQ66" i="106"/>
  <c r="BP66" i="106"/>
  <c r="BO66" i="106"/>
  <c r="BN66" i="106"/>
  <c r="BM66" i="106"/>
  <c r="BL66" i="106"/>
  <c r="BK66" i="106"/>
  <c r="BJ66" i="106"/>
  <c r="BI66" i="106"/>
  <c r="BH66" i="106"/>
  <c r="BG66" i="106"/>
  <c r="BF66" i="106"/>
  <c r="BE66" i="106"/>
  <c r="BD66" i="106"/>
  <c r="BC66" i="106"/>
  <c r="BB66" i="106"/>
  <c r="BA66" i="106"/>
  <c r="AZ66" i="106"/>
  <c r="AY66" i="106"/>
  <c r="AX66" i="106"/>
  <c r="AW66" i="106"/>
  <c r="AV66" i="106"/>
  <c r="AU66" i="106"/>
  <c r="AT66" i="106"/>
  <c r="AS66" i="106"/>
  <c r="AR66" i="106"/>
  <c r="AQ66" i="106"/>
  <c r="AP66" i="106"/>
  <c r="AO66" i="106"/>
  <c r="AN66" i="106"/>
  <c r="AM66" i="106"/>
  <c r="AL66" i="106"/>
  <c r="AK66" i="106"/>
  <c r="BS65" i="106"/>
  <c r="BR65" i="106"/>
  <c r="BQ65" i="106"/>
  <c r="BP65" i="106"/>
  <c r="BO65" i="106"/>
  <c r="BN65" i="106"/>
  <c r="BM65" i="106"/>
  <c r="BL65" i="106"/>
  <c r="BK65" i="106"/>
  <c r="BJ65" i="106"/>
  <c r="BI65" i="106"/>
  <c r="BH65" i="106"/>
  <c r="BG65" i="106"/>
  <c r="BF65" i="106"/>
  <c r="BE65" i="106"/>
  <c r="BD65" i="106"/>
  <c r="BC65" i="106"/>
  <c r="BB65" i="106"/>
  <c r="BA65" i="106"/>
  <c r="AZ65" i="106"/>
  <c r="AY65" i="106"/>
  <c r="AX65" i="106"/>
  <c r="AW65" i="106"/>
  <c r="AV65" i="106"/>
  <c r="AU65" i="106"/>
  <c r="AT65" i="106"/>
  <c r="AS65" i="106"/>
  <c r="AR65" i="106"/>
  <c r="AQ65" i="106"/>
  <c r="AP65" i="106"/>
  <c r="AO65" i="106"/>
  <c r="AN65" i="106"/>
  <c r="AM65" i="106"/>
  <c r="AL65" i="106"/>
  <c r="AK65" i="106"/>
  <c r="BS64" i="106"/>
  <c r="BR64" i="106"/>
  <c r="BQ64" i="106"/>
  <c r="BP64" i="106"/>
  <c r="BO64" i="106"/>
  <c r="BN64" i="106"/>
  <c r="BM64" i="106"/>
  <c r="BL64" i="106"/>
  <c r="BK64" i="106"/>
  <c r="BJ64" i="106"/>
  <c r="BI64" i="106"/>
  <c r="BH64" i="106"/>
  <c r="BG64" i="106"/>
  <c r="BF64" i="106"/>
  <c r="BE64" i="106"/>
  <c r="BD64" i="106"/>
  <c r="BC64" i="106"/>
  <c r="BB64" i="106"/>
  <c r="BA64" i="106"/>
  <c r="AZ64" i="106"/>
  <c r="AY64" i="106"/>
  <c r="AX64" i="106"/>
  <c r="AW64" i="106"/>
  <c r="AV64" i="106"/>
  <c r="AU64" i="106"/>
  <c r="AT64" i="106"/>
  <c r="AS64" i="106"/>
  <c r="AR64" i="106"/>
  <c r="AQ64" i="106"/>
  <c r="AP64" i="106"/>
  <c r="AO64" i="106"/>
  <c r="AN64" i="106"/>
  <c r="AM64" i="106"/>
  <c r="AL64" i="106"/>
  <c r="AK64" i="106"/>
  <c r="BS63" i="106"/>
  <c r="BR63" i="106"/>
  <c r="BQ63" i="106"/>
  <c r="BP63" i="106"/>
  <c r="BO63" i="106"/>
  <c r="BN63" i="106"/>
  <c r="BM63" i="106"/>
  <c r="BL63" i="106"/>
  <c r="BK63" i="106"/>
  <c r="BJ63" i="106"/>
  <c r="BI63" i="106"/>
  <c r="BH63" i="106"/>
  <c r="BG63" i="106"/>
  <c r="BF63" i="106"/>
  <c r="BE63" i="106"/>
  <c r="BD63" i="106"/>
  <c r="BC63" i="106"/>
  <c r="BB63" i="106"/>
  <c r="BA63" i="106"/>
  <c r="AZ63" i="106"/>
  <c r="AY63" i="106"/>
  <c r="AX63" i="106"/>
  <c r="AW63" i="106"/>
  <c r="AV63" i="106"/>
  <c r="AU63" i="106"/>
  <c r="AT63" i="106"/>
  <c r="AS63" i="106"/>
  <c r="AR63" i="106"/>
  <c r="AQ63" i="106"/>
  <c r="AP63" i="106"/>
  <c r="AO63" i="106"/>
  <c r="AN63" i="106"/>
  <c r="AM63" i="106"/>
  <c r="AL63" i="106"/>
  <c r="AK63" i="106"/>
  <c r="BS62" i="106"/>
  <c r="BR62" i="106"/>
  <c r="BQ62" i="106"/>
  <c r="BP62" i="106"/>
  <c r="BO62" i="106"/>
  <c r="BN62" i="106"/>
  <c r="BM62" i="106"/>
  <c r="BL62" i="106"/>
  <c r="BK62" i="106"/>
  <c r="BJ62" i="106"/>
  <c r="BI62" i="106"/>
  <c r="BH62" i="106"/>
  <c r="BG62" i="106"/>
  <c r="BF62" i="106"/>
  <c r="BE62" i="106"/>
  <c r="BD62" i="106"/>
  <c r="BC62" i="106"/>
  <c r="BB62" i="106"/>
  <c r="BA62" i="106"/>
  <c r="AZ62" i="106"/>
  <c r="AY62" i="106"/>
  <c r="AX62" i="106"/>
  <c r="AW62" i="106"/>
  <c r="AV62" i="106"/>
  <c r="AU62" i="106"/>
  <c r="AT62" i="106"/>
  <c r="AS62" i="106"/>
  <c r="AR62" i="106"/>
  <c r="AQ62" i="106"/>
  <c r="AP62" i="106"/>
  <c r="AO62" i="106"/>
  <c r="AN62" i="106"/>
  <c r="AM62" i="106"/>
  <c r="AL62" i="106"/>
  <c r="AK62" i="106"/>
  <c r="BS61" i="106"/>
  <c r="BR61" i="106"/>
  <c r="BQ61" i="106"/>
  <c r="BP61" i="106"/>
  <c r="BO61" i="106"/>
  <c r="BN61" i="106"/>
  <c r="BM61" i="106"/>
  <c r="BL61" i="106"/>
  <c r="BK61" i="106"/>
  <c r="BJ61" i="106"/>
  <c r="BI61" i="106"/>
  <c r="BH61" i="106"/>
  <c r="BG61" i="106"/>
  <c r="BF61" i="106"/>
  <c r="BE61" i="106"/>
  <c r="BD61" i="106"/>
  <c r="BC61" i="106"/>
  <c r="BB61" i="106"/>
  <c r="BA61" i="106"/>
  <c r="AZ61" i="106"/>
  <c r="AY61" i="106"/>
  <c r="AX61" i="106"/>
  <c r="AW61" i="106"/>
  <c r="AV61" i="106"/>
  <c r="AU61" i="106"/>
  <c r="AT61" i="106"/>
  <c r="AS61" i="106"/>
  <c r="AR61" i="106"/>
  <c r="AQ61" i="106"/>
  <c r="AP61" i="106"/>
  <c r="AO61" i="106"/>
  <c r="AN61" i="106"/>
  <c r="AM61" i="106"/>
  <c r="AL61" i="106"/>
  <c r="AK61" i="106"/>
  <c r="BS60" i="106"/>
  <c r="BR60" i="106"/>
  <c r="BQ60" i="106"/>
  <c r="BP60" i="106"/>
  <c r="BO60" i="106"/>
  <c r="BN60" i="106"/>
  <c r="BM60" i="106"/>
  <c r="BL60" i="106"/>
  <c r="BK60" i="106"/>
  <c r="BJ60" i="106"/>
  <c r="BI60" i="106"/>
  <c r="BH60" i="106"/>
  <c r="BG60" i="106"/>
  <c r="BF60" i="106"/>
  <c r="BE60" i="106"/>
  <c r="BD60" i="106"/>
  <c r="BC60" i="106"/>
  <c r="BB60" i="106"/>
  <c r="BA60" i="106"/>
  <c r="AZ60" i="106"/>
  <c r="AY60" i="106"/>
  <c r="AX60" i="106"/>
  <c r="AW60" i="106"/>
  <c r="AV60" i="106"/>
  <c r="AU60" i="106"/>
  <c r="AT60" i="106"/>
  <c r="AS60" i="106"/>
  <c r="AR60" i="106"/>
  <c r="AQ60" i="106"/>
  <c r="AP60" i="106"/>
  <c r="AO60" i="106"/>
  <c r="AN60" i="106"/>
  <c r="AM60" i="106"/>
  <c r="AL60" i="106"/>
  <c r="AK60" i="106"/>
  <c r="BS59" i="106"/>
  <c r="BR59" i="106"/>
  <c r="BQ59" i="106"/>
  <c r="BP59" i="106"/>
  <c r="BO59" i="106"/>
  <c r="BN59" i="106"/>
  <c r="BM59" i="106"/>
  <c r="BL59" i="106"/>
  <c r="BK59" i="106"/>
  <c r="BJ59" i="106"/>
  <c r="BI59" i="106"/>
  <c r="BH59" i="106"/>
  <c r="BG59" i="106"/>
  <c r="BF59" i="106"/>
  <c r="BE59" i="106"/>
  <c r="BD59" i="106"/>
  <c r="BC59" i="106"/>
  <c r="BB59" i="106"/>
  <c r="BA59" i="106"/>
  <c r="AZ59" i="106"/>
  <c r="AY59" i="106"/>
  <c r="AX59" i="106"/>
  <c r="AW59" i="106"/>
  <c r="AV59" i="106"/>
  <c r="AU59" i="106"/>
  <c r="AT59" i="106"/>
  <c r="AS59" i="106"/>
  <c r="AR59" i="106"/>
  <c r="AQ59" i="106"/>
  <c r="AP59" i="106"/>
  <c r="AO59" i="106"/>
  <c r="AN59" i="106"/>
  <c r="AM59" i="106"/>
  <c r="AL59" i="106"/>
  <c r="AK59" i="106"/>
  <c r="BS58" i="106"/>
  <c r="BR58" i="106"/>
  <c r="BQ58" i="106"/>
  <c r="BP58" i="106"/>
  <c r="BO58" i="106"/>
  <c r="BN58" i="106"/>
  <c r="BM58" i="106"/>
  <c r="BL58" i="106"/>
  <c r="BK58" i="106"/>
  <c r="BJ58" i="106"/>
  <c r="BI58" i="106"/>
  <c r="BH58" i="106"/>
  <c r="BG58" i="106"/>
  <c r="BF58" i="106"/>
  <c r="BE58" i="106"/>
  <c r="BD58" i="106"/>
  <c r="BC58" i="106"/>
  <c r="BB58" i="106"/>
  <c r="BA58" i="106"/>
  <c r="AZ58" i="106"/>
  <c r="AY58" i="106"/>
  <c r="AX58" i="106"/>
  <c r="AW58" i="106"/>
  <c r="AV58" i="106"/>
  <c r="AU58" i="106"/>
  <c r="AT58" i="106"/>
  <c r="AS58" i="106"/>
  <c r="AR58" i="106"/>
  <c r="AQ58" i="106"/>
  <c r="AP58" i="106"/>
  <c r="AO58" i="106"/>
  <c r="AN58" i="106"/>
  <c r="AM58" i="106"/>
  <c r="AL58" i="106"/>
  <c r="AK58" i="106"/>
  <c r="BS57" i="106"/>
  <c r="BR57" i="106"/>
  <c r="BQ57" i="106"/>
  <c r="BP57" i="106"/>
  <c r="BO57" i="106"/>
  <c r="BN57" i="106"/>
  <c r="BM57" i="106"/>
  <c r="BL57" i="106"/>
  <c r="BK57" i="106"/>
  <c r="BJ57" i="106"/>
  <c r="BI57" i="106"/>
  <c r="BH57" i="106"/>
  <c r="BG57" i="106"/>
  <c r="BF57" i="106"/>
  <c r="BE57" i="106"/>
  <c r="BD57" i="106"/>
  <c r="BC57" i="106"/>
  <c r="BB57" i="106"/>
  <c r="BA57" i="106"/>
  <c r="AZ57" i="106"/>
  <c r="AY57" i="106"/>
  <c r="AX57" i="106"/>
  <c r="AW57" i="106"/>
  <c r="AV57" i="106"/>
  <c r="AU57" i="106"/>
  <c r="AT57" i="106"/>
  <c r="AS57" i="106"/>
  <c r="AR57" i="106"/>
  <c r="AQ57" i="106"/>
  <c r="AP57" i="106"/>
  <c r="AO57" i="106"/>
  <c r="AN57" i="106"/>
  <c r="AM57" i="106"/>
  <c r="AL57" i="106"/>
  <c r="AK57" i="106"/>
  <c r="BS56" i="106"/>
  <c r="BR56" i="106"/>
  <c r="BQ56" i="106"/>
  <c r="BP56" i="106"/>
  <c r="BO56" i="106"/>
  <c r="BN56" i="106"/>
  <c r="BM56" i="106"/>
  <c r="BL56" i="106"/>
  <c r="BK56" i="106"/>
  <c r="BJ56" i="106"/>
  <c r="BI56" i="106"/>
  <c r="BH56" i="106"/>
  <c r="BG56" i="106"/>
  <c r="BF56" i="106"/>
  <c r="BE56" i="106"/>
  <c r="BD56" i="106"/>
  <c r="BC56" i="106"/>
  <c r="BB56" i="106"/>
  <c r="BA56" i="106"/>
  <c r="AZ56" i="106"/>
  <c r="AY56" i="106"/>
  <c r="AX56" i="106"/>
  <c r="AW56" i="106"/>
  <c r="AV56" i="106"/>
  <c r="AU56" i="106"/>
  <c r="AT56" i="106"/>
  <c r="AS56" i="106"/>
  <c r="AR56" i="106"/>
  <c r="AQ56" i="106"/>
  <c r="AP56" i="106"/>
  <c r="AO56" i="106"/>
  <c r="AN56" i="106"/>
  <c r="AM56" i="106"/>
  <c r="AL56" i="106"/>
  <c r="AK56" i="106"/>
  <c r="BS55" i="106"/>
  <c r="BR55" i="106"/>
  <c r="BQ55" i="106"/>
  <c r="BP55" i="106"/>
  <c r="BO55" i="106"/>
  <c r="BN55" i="106"/>
  <c r="BM55" i="106"/>
  <c r="BL55" i="106"/>
  <c r="BK55" i="106"/>
  <c r="BJ55" i="106"/>
  <c r="BI55" i="106"/>
  <c r="BH55" i="106"/>
  <c r="BG55" i="106"/>
  <c r="BF55" i="106"/>
  <c r="BE55" i="106"/>
  <c r="BD55" i="106"/>
  <c r="BC55" i="106"/>
  <c r="BB55" i="106"/>
  <c r="BA55" i="106"/>
  <c r="AZ55" i="106"/>
  <c r="AY55" i="106"/>
  <c r="AX55" i="106"/>
  <c r="AW55" i="106"/>
  <c r="AV55" i="106"/>
  <c r="AU55" i="106"/>
  <c r="AT55" i="106"/>
  <c r="AS55" i="106"/>
  <c r="AR55" i="106"/>
  <c r="AQ55" i="106"/>
  <c r="AP55" i="106"/>
  <c r="AO55" i="106"/>
  <c r="AN55" i="106"/>
  <c r="AM55" i="106"/>
  <c r="AL55" i="106"/>
  <c r="AK55" i="106"/>
  <c r="BS54" i="106"/>
  <c r="BR54" i="106"/>
  <c r="BQ54" i="106"/>
  <c r="BP54" i="106"/>
  <c r="BO54" i="106"/>
  <c r="BN54" i="106"/>
  <c r="BM54" i="106"/>
  <c r="BL54" i="106"/>
  <c r="BK54" i="106"/>
  <c r="BJ54" i="106"/>
  <c r="BI54" i="106"/>
  <c r="BH54" i="106"/>
  <c r="BG54" i="106"/>
  <c r="BF54" i="106"/>
  <c r="BE54" i="106"/>
  <c r="BD54" i="106"/>
  <c r="BC54" i="106"/>
  <c r="BB54" i="106"/>
  <c r="BA54" i="106"/>
  <c r="AZ54" i="106"/>
  <c r="AY54" i="106"/>
  <c r="AX54" i="106"/>
  <c r="AW54" i="106"/>
  <c r="AV54" i="106"/>
  <c r="AU54" i="106"/>
  <c r="AT54" i="106"/>
  <c r="AS54" i="106"/>
  <c r="AR54" i="106"/>
  <c r="AQ54" i="106"/>
  <c r="AP54" i="106"/>
  <c r="AO54" i="106"/>
  <c r="AN54" i="106"/>
  <c r="AM54" i="106"/>
  <c r="AL54" i="106"/>
  <c r="AK54" i="106"/>
  <c r="BS53" i="106"/>
  <c r="BR53" i="106"/>
  <c r="BQ53" i="106"/>
  <c r="BP53" i="106"/>
  <c r="BO53" i="106"/>
  <c r="BN53" i="106"/>
  <c r="BM53" i="106"/>
  <c r="BL53" i="106"/>
  <c r="BK53" i="106"/>
  <c r="BJ53" i="106"/>
  <c r="BI53" i="106"/>
  <c r="BH53" i="106"/>
  <c r="BG53" i="106"/>
  <c r="BF53" i="106"/>
  <c r="BE53" i="106"/>
  <c r="BD53" i="106"/>
  <c r="BC53" i="106"/>
  <c r="BB53" i="106"/>
  <c r="BA53" i="106"/>
  <c r="AZ53" i="106"/>
  <c r="AY53" i="106"/>
  <c r="AX53" i="106"/>
  <c r="AW53" i="106"/>
  <c r="AV53" i="106"/>
  <c r="AU53" i="106"/>
  <c r="AT53" i="106"/>
  <c r="AS53" i="106"/>
  <c r="AR53" i="106"/>
  <c r="AQ53" i="106"/>
  <c r="AP53" i="106"/>
  <c r="AO53" i="106"/>
  <c r="AN53" i="106"/>
  <c r="AM53" i="106"/>
  <c r="AL53" i="106"/>
  <c r="AK53" i="106"/>
  <c r="BS52" i="106"/>
  <c r="BR52" i="106"/>
  <c r="BQ52" i="106"/>
  <c r="BP52" i="106"/>
  <c r="BO52" i="106"/>
  <c r="BN52" i="106"/>
  <c r="BM52" i="106"/>
  <c r="BL52" i="106"/>
  <c r="BK52" i="106"/>
  <c r="BJ52" i="106"/>
  <c r="BI52" i="106"/>
  <c r="BH52" i="106"/>
  <c r="BG52" i="106"/>
  <c r="BF52" i="106"/>
  <c r="BE52" i="106"/>
  <c r="BD52" i="106"/>
  <c r="BC52" i="106"/>
  <c r="BB52" i="106"/>
  <c r="BA52" i="106"/>
  <c r="AZ52" i="106"/>
  <c r="AY52" i="106"/>
  <c r="AX52" i="106"/>
  <c r="AW52" i="106"/>
  <c r="AV52" i="106"/>
  <c r="AU52" i="106"/>
  <c r="AT52" i="106"/>
  <c r="AS52" i="106"/>
  <c r="AR52" i="106"/>
  <c r="AQ52" i="106"/>
  <c r="AP52" i="106"/>
  <c r="AO52" i="106"/>
  <c r="AN52" i="106"/>
  <c r="AM52" i="106"/>
  <c r="AL52" i="106"/>
  <c r="AK52" i="106"/>
  <c r="BS51" i="106"/>
  <c r="BR51" i="106"/>
  <c r="BQ51" i="106"/>
  <c r="BP51" i="106"/>
  <c r="BO51" i="106"/>
  <c r="BN51" i="106"/>
  <c r="BM51" i="106"/>
  <c r="BL51" i="106"/>
  <c r="BK51" i="106"/>
  <c r="BJ51" i="106"/>
  <c r="BI51" i="106"/>
  <c r="BH51" i="106"/>
  <c r="BG51" i="106"/>
  <c r="BF51" i="106"/>
  <c r="BE51" i="106"/>
  <c r="BD51" i="106"/>
  <c r="BC51" i="106"/>
  <c r="BB51" i="106"/>
  <c r="BA51" i="106"/>
  <c r="AZ51" i="106"/>
  <c r="AY51" i="106"/>
  <c r="AX51" i="106"/>
  <c r="AW51" i="106"/>
  <c r="AV51" i="106"/>
  <c r="AU51" i="106"/>
  <c r="AT51" i="106"/>
  <c r="AS51" i="106"/>
  <c r="AR51" i="106"/>
  <c r="AQ51" i="106"/>
  <c r="AP51" i="106"/>
  <c r="AO51" i="106"/>
  <c r="AN51" i="106"/>
  <c r="AM51" i="106"/>
  <c r="AL51" i="106"/>
  <c r="AK51" i="106"/>
  <c r="BS50" i="106"/>
  <c r="BR50" i="106"/>
  <c r="BQ50" i="106"/>
  <c r="BP50" i="106"/>
  <c r="BO50" i="106"/>
  <c r="BN50" i="106"/>
  <c r="BM50" i="106"/>
  <c r="BL50" i="106"/>
  <c r="BK50" i="106"/>
  <c r="BJ50" i="106"/>
  <c r="BI50" i="106"/>
  <c r="BH50" i="106"/>
  <c r="BG50" i="106"/>
  <c r="BF50" i="106"/>
  <c r="BE50" i="106"/>
  <c r="BD50" i="106"/>
  <c r="BC50" i="106"/>
  <c r="BB50" i="106"/>
  <c r="BA50" i="106"/>
  <c r="AZ50" i="106"/>
  <c r="AY50" i="106"/>
  <c r="AX50" i="106"/>
  <c r="AW50" i="106"/>
  <c r="AV50" i="106"/>
  <c r="AU50" i="106"/>
  <c r="AT50" i="106"/>
  <c r="AS50" i="106"/>
  <c r="AR50" i="106"/>
  <c r="AQ50" i="106"/>
  <c r="AP50" i="106"/>
  <c r="AO50" i="106"/>
  <c r="AN50" i="106"/>
  <c r="AM50" i="106"/>
  <c r="AL50" i="106"/>
  <c r="AK50" i="106"/>
  <c r="BS49" i="106"/>
  <c r="BR49" i="106"/>
  <c r="BQ49" i="106"/>
  <c r="BP49" i="106"/>
  <c r="BO49" i="106"/>
  <c r="BN49" i="106"/>
  <c r="BM49" i="106"/>
  <c r="BL49" i="106"/>
  <c r="BK49" i="106"/>
  <c r="BJ49" i="106"/>
  <c r="BI49" i="106"/>
  <c r="BH49" i="106"/>
  <c r="BG49" i="106"/>
  <c r="BF49" i="106"/>
  <c r="BE49" i="106"/>
  <c r="BD49" i="106"/>
  <c r="BC49" i="106"/>
  <c r="BB49" i="106"/>
  <c r="BA49" i="106"/>
  <c r="AZ49" i="106"/>
  <c r="AY49" i="106"/>
  <c r="AX49" i="106"/>
  <c r="AW49" i="106"/>
  <c r="AV49" i="106"/>
  <c r="AU49" i="106"/>
  <c r="AT49" i="106"/>
  <c r="AS49" i="106"/>
  <c r="AR49" i="106"/>
  <c r="AQ49" i="106"/>
  <c r="AP49" i="106"/>
  <c r="AO49" i="106"/>
  <c r="AN49" i="106"/>
  <c r="AM49" i="106"/>
  <c r="AL49" i="106"/>
  <c r="AK49" i="106"/>
  <c r="BS48" i="106"/>
  <c r="BR48" i="106"/>
  <c r="BQ48" i="106"/>
  <c r="BP48" i="106"/>
  <c r="BO48" i="106"/>
  <c r="BN48" i="106"/>
  <c r="BM48" i="106"/>
  <c r="BL48" i="106"/>
  <c r="BK48" i="106"/>
  <c r="BJ48" i="106"/>
  <c r="BI48" i="106"/>
  <c r="BH48" i="106"/>
  <c r="BG48" i="106"/>
  <c r="BF48" i="106"/>
  <c r="BE48" i="106"/>
  <c r="BD48" i="106"/>
  <c r="BC48" i="106"/>
  <c r="BB48" i="106"/>
  <c r="BA48" i="106"/>
  <c r="AZ48" i="106"/>
  <c r="AY48" i="106"/>
  <c r="AX48" i="106"/>
  <c r="AW48" i="106"/>
  <c r="AV48" i="106"/>
  <c r="AU48" i="106"/>
  <c r="AT48" i="106"/>
  <c r="AS48" i="106"/>
  <c r="AR48" i="106"/>
  <c r="AQ48" i="106"/>
  <c r="AP48" i="106"/>
  <c r="AO48" i="106"/>
  <c r="AN48" i="106"/>
  <c r="AM48" i="106"/>
  <c r="AL48" i="106"/>
  <c r="AK48" i="106"/>
  <c r="BS47" i="106"/>
  <c r="BR47" i="106"/>
  <c r="BQ47" i="106"/>
  <c r="BP47" i="106"/>
  <c r="BO47" i="106"/>
  <c r="BN47" i="106"/>
  <c r="BM47" i="106"/>
  <c r="BL47" i="106"/>
  <c r="BK47" i="106"/>
  <c r="BJ47" i="106"/>
  <c r="BI47" i="106"/>
  <c r="BH47" i="106"/>
  <c r="BG47" i="106"/>
  <c r="BF47" i="106"/>
  <c r="BE47" i="106"/>
  <c r="BD47" i="106"/>
  <c r="BC47" i="106"/>
  <c r="BB47" i="106"/>
  <c r="BA47" i="106"/>
  <c r="AZ47" i="106"/>
  <c r="AY47" i="106"/>
  <c r="AX47" i="106"/>
  <c r="AW47" i="106"/>
  <c r="AV47" i="106"/>
  <c r="AU47" i="106"/>
  <c r="AT47" i="106"/>
  <c r="AS47" i="106"/>
  <c r="AR47" i="106"/>
  <c r="AQ47" i="106"/>
  <c r="AP47" i="106"/>
  <c r="AO47" i="106"/>
  <c r="AN47" i="106"/>
  <c r="AM47" i="106"/>
  <c r="AL47" i="106"/>
  <c r="AK47" i="106"/>
  <c r="BS46" i="106"/>
  <c r="BR46" i="106"/>
  <c r="BQ46" i="106"/>
  <c r="BP46" i="106"/>
  <c r="BO46" i="106"/>
  <c r="BN46" i="106"/>
  <c r="BM46" i="106"/>
  <c r="BL46" i="106"/>
  <c r="BK46" i="106"/>
  <c r="BJ46" i="106"/>
  <c r="BI46" i="106"/>
  <c r="BH46" i="106"/>
  <c r="BG46" i="106"/>
  <c r="BF46" i="106"/>
  <c r="BE46" i="106"/>
  <c r="BD46" i="106"/>
  <c r="BC46" i="106"/>
  <c r="BB46" i="106"/>
  <c r="BA46" i="106"/>
  <c r="AZ46" i="106"/>
  <c r="AY46" i="106"/>
  <c r="AX46" i="106"/>
  <c r="AW46" i="106"/>
  <c r="AV46" i="106"/>
  <c r="AU46" i="106"/>
  <c r="AT46" i="106"/>
  <c r="AS46" i="106"/>
  <c r="AR46" i="106"/>
  <c r="AQ46" i="106"/>
  <c r="AP46" i="106"/>
  <c r="AO46" i="106"/>
  <c r="AN46" i="106"/>
  <c r="AM46" i="106"/>
  <c r="AL46" i="106"/>
  <c r="AK46" i="106"/>
  <c r="BS45" i="106"/>
  <c r="BR45" i="106"/>
  <c r="BQ45" i="106"/>
  <c r="BP45" i="106"/>
  <c r="BO45" i="106"/>
  <c r="BN45" i="106"/>
  <c r="BM45" i="106"/>
  <c r="BL45" i="106"/>
  <c r="BK45" i="106"/>
  <c r="BJ45" i="106"/>
  <c r="BI45" i="106"/>
  <c r="BH45" i="106"/>
  <c r="BG45" i="106"/>
  <c r="BF45" i="106"/>
  <c r="BE45" i="106"/>
  <c r="BD45" i="106"/>
  <c r="BC45" i="106"/>
  <c r="BB45" i="106"/>
  <c r="BA45" i="106"/>
  <c r="AZ45" i="106"/>
  <c r="AY45" i="106"/>
  <c r="AX45" i="106"/>
  <c r="AW45" i="106"/>
  <c r="AV45" i="106"/>
  <c r="AU45" i="106"/>
  <c r="AT45" i="106"/>
  <c r="AS45" i="106"/>
  <c r="AR45" i="106"/>
  <c r="AQ45" i="106"/>
  <c r="AP45" i="106"/>
  <c r="AO45" i="106"/>
  <c r="AN45" i="106"/>
  <c r="AM45" i="106"/>
  <c r="AL45" i="106"/>
  <c r="AK45" i="106"/>
  <c r="BS44" i="106"/>
  <c r="BR44" i="106"/>
  <c r="BQ44" i="106"/>
  <c r="BP44" i="106"/>
  <c r="BO44" i="106"/>
  <c r="BN44" i="106"/>
  <c r="BM44" i="106"/>
  <c r="BL44" i="106"/>
  <c r="BK44" i="106"/>
  <c r="BJ44" i="106"/>
  <c r="BI44" i="106"/>
  <c r="BH44" i="106"/>
  <c r="BG44" i="106"/>
  <c r="BF44" i="106"/>
  <c r="BE44" i="106"/>
  <c r="BD44" i="106"/>
  <c r="BC44" i="106"/>
  <c r="BB44" i="106"/>
  <c r="BA44" i="106"/>
  <c r="AZ44" i="106"/>
  <c r="AY44" i="106"/>
  <c r="AX44" i="106"/>
  <c r="AW44" i="106"/>
  <c r="AV44" i="106"/>
  <c r="AU44" i="106"/>
  <c r="AT44" i="106"/>
  <c r="AS44" i="106"/>
  <c r="AR44" i="106"/>
  <c r="AQ44" i="106"/>
  <c r="AP44" i="106"/>
  <c r="AO44" i="106"/>
  <c r="AN44" i="106"/>
  <c r="AM44" i="106"/>
  <c r="AL44" i="106"/>
  <c r="AK44" i="106"/>
  <c r="BS43" i="106"/>
  <c r="BR43" i="106"/>
  <c r="BQ43" i="106"/>
  <c r="BP43" i="106"/>
  <c r="BO43" i="106"/>
  <c r="BN43" i="106"/>
  <c r="BM43" i="106"/>
  <c r="BL43" i="106"/>
  <c r="BK43" i="106"/>
  <c r="BJ43" i="106"/>
  <c r="BI43" i="106"/>
  <c r="BH43" i="106"/>
  <c r="BG43" i="106"/>
  <c r="BF43" i="106"/>
  <c r="BE43" i="106"/>
  <c r="BD43" i="106"/>
  <c r="BC43" i="106"/>
  <c r="BB43" i="106"/>
  <c r="BA43" i="106"/>
  <c r="AZ43" i="106"/>
  <c r="AY43" i="106"/>
  <c r="AX43" i="106"/>
  <c r="AW43" i="106"/>
  <c r="AV43" i="106"/>
  <c r="AU43" i="106"/>
  <c r="AT43" i="106"/>
  <c r="AS43" i="106"/>
  <c r="AR43" i="106"/>
  <c r="AQ43" i="106"/>
  <c r="AP43" i="106"/>
  <c r="AO43" i="106"/>
  <c r="AN43" i="106"/>
  <c r="AM43" i="106"/>
  <c r="AL43" i="106"/>
  <c r="AK43" i="106"/>
  <c r="BS42" i="106"/>
  <c r="BR42" i="106"/>
  <c r="BQ42" i="106"/>
  <c r="BP42" i="106"/>
  <c r="BO42" i="106"/>
  <c r="BN42" i="106"/>
  <c r="BM42" i="106"/>
  <c r="BL42" i="106"/>
  <c r="BK42" i="106"/>
  <c r="BJ42" i="106"/>
  <c r="BI42" i="106"/>
  <c r="BH42" i="106"/>
  <c r="BG42" i="106"/>
  <c r="BF42" i="106"/>
  <c r="BE42" i="106"/>
  <c r="BD42" i="106"/>
  <c r="BC42" i="106"/>
  <c r="BB42" i="106"/>
  <c r="BA42" i="106"/>
  <c r="AZ42" i="106"/>
  <c r="AY42" i="106"/>
  <c r="AX42" i="106"/>
  <c r="AW42" i="106"/>
  <c r="AV42" i="106"/>
  <c r="AU42" i="106"/>
  <c r="AT42" i="106"/>
  <c r="AS42" i="106"/>
  <c r="AR42" i="106"/>
  <c r="AQ42" i="106"/>
  <c r="AP42" i="106"/>
  <c r="AO42" i="106"/>
  <c r="AN42" i="106"/>
  <c r="AM42" i="106"/>
  <c r="AL42" i="106"/>
  <c r="AK42" i="106"/>
  <c r="BS41" i="106"/>
  <c r="BR41" i="106"/>
  <c r="BQ41" i="106"/>
  <c r="BP41" i="106"/>
  <c r="BO41" i="106"/>
  <c r="BN41" i="106"/>
  <c r="BM41" i="106"/>
  <c r="BL41" i="106"/>
  <c r="BK41" i="106"/>
  <c r="BJ41" i="106"/>
  <c r="BI41" i="106"/>
  <c r="BH41" i="106"/>
  <c r="BG41" i="106"/>
  <c r="BF41" i="106"/>
  <c r="BE41" i="106"/>
  <c r="BD41" i="106"/>
  <c r="BC41" i="106"/>
  <c r="BB41" i="106"/>
  <c r="BA41" i="106"/>
  <c r="AZ41" i="106"/>
  <c r="AY41" i="106"/>
  <c r="AX41" i="106"/>
  <c r="AW41" i="106"/>
  <c r="AV41" i="106"/>
  <c r="AU41" i="106"/>
  <c r="AT41" i="106"/>
  <c r="AS41" i="106"/>
  <c r="AR41" i="106"/>
  <c r="AQ41" i="106"/>
  <c r="AP41" i="106"/>
  <c r="AO41" i="106"/>
  <c r="AN41" i="106"/>
  <c r="AM41" i="106"/>
  <c r="AL41" i="106"/>
  <c r="AK41" i="106"/>
  <c r="BS40" i="106"/>
  <c r="BR40" i="106"/>
  <c r="BQ40" i="106"/>
  <c r="BP40" i="106"/>
  <c r="BO40" i="106"/>
  <c r="BN40" i="106"/>
  <c r="AE18" i="106" s="1"/>
  <c r="BM40" i="106"/>
  <c r="BL40" i="106"/>
  <c r="BK40" i="106"/>
  <c r="BJ40" i="106"/>
  <c r="BI40" i="106"/>
  <c r="BH40" i="106"/>
  <c r="BG40" i="106"/>
  <c r="BF40" i="106"/>
  <c r="W18" i="106" s="1"/>
  <c r="BE40" i="106"/>
  <c r="BD40" i="106"/>
  <c r="BC40" i="106"/>
  <c r="BB40" i="106"/>
  <c r="BA40" i="106"/>
  <c r="AZ40" i="106"/>
  <c r="AY40" i="106"/>
  <c r="AX40" i="106"/>
  <c r="AW40" i="106"/>
  <c r="AV40" i="106"/>
  <c r="AU40" i="106"/>
  <c r="AT40" i="106"/>
  <c r="AS40" i="106"/>
  <c r="AR40" i="106"/>
  <c r="AQ40" i="106"/>
  <c r="AP40" i="106"/>
  <c r="AO40" i="106"/>
  <c r="AN40" i="106"/>
  <c r="AM40" i="106"/>
  <c r="AL40" i="106"/>
  <c r="AK40" i="106"/>
  <c r="BS39" i="106"/>
  <c r="BR39" i="106"/>
  <c r="BQ39" i="106"/>
  <c r="BP39" i="106"/>
  <c r="BO39" i="106"/>
  <c r="BN39" i="106"/>
  <c r="BM39" i="106"/>
  <c r="BL39" i="106"/>
  <c r="BK39" i="106"/>
  <c r="BJ39" i="106"/>
  <c r="BI39" i="106"/>
  <c r="BH39" i="106"/>
  <c r="BG39" i="106"/>
  <c r="BF39" i="106"/>
  <c r="BE39" i="106"/>
  <c r="BD39" i="106"/>
  <c r="BC39" i="106"/>
  <c r="BB39" i="106"/>
  <c r="BA39" i="106"/>
  <c r="AZ39" i="106"/>
  <c r="AY39" i="106"/>
  <c r="AX39" i="106"/>
  <c r="AW39" i="106"/>
  <c r="AV39" i="106"/>
  <c r="AU39" i="106"/>
  <c r="AT39" i="106"/>
  <c r="AS39" i="106"/>
  <c r="AR39" i="106"/>
  <c r="AQ39" i="106"/>
  <c r="AP39" i="106"/>
  <c r="AO39" i="106"/>
  <c r="AN39" i="106"/>
  <c r="AM39" i="106"/>
  <c r="AL39" i="106"/>
  <c r="AK39" i="106"/>
  <c r="BS38" i="106"/>
  <c r="BR38" i="106"/>
  <c r="BQ38" i="106"/>
  <c r="BP38" i="106"/>
  <c r="BO38" i="106"/>
  <c r="BN38" i="106"/>
  <c r="BM38" i="106"/>
  <c r="BL38" i="106"/>
  <c r="BK38" i="106"/>
  <c r="BJ38" i="106"/>
  <c r="BI38" i="106"/>
  <c r="BH38" i="106"/>
  <c r="BG38" i="106"/>
  <c r="BF38" i="106"/>
  <c r="BE38" i="106"/>
  <c r="BD38" i="106"/>
  <c r="BC38" i="106"/>
  <c r="BB38" i="106"/>
  <c r="BA38" i="106"/>
  <c r="AZ38" i="106"/>
  <c r="AY38" i="106"/>
  <c r="AX38" i="106"/>
  <c r="AW38" i="106"/>
  <c r="AV38" i="106"/>
  <c r="AU38" i="106"/>
  <c r="AT38" i="106"/>
  <c r="AS38" i="106"/>
  <c r="AR38" i="106"/>
  <c r="AQ38" i="106"/>
  <c r="AP38" i="106"/>
  <c r="AO38" i="106"/>
  <c r="AN38" i="106"/>
  <c r="AM38" i="106"/>
  <c r="AL38" i="106"/>
  <c r="AK38" i="106"/>
  <c r="BS37" i="106"/>
  <c r="BR37" i="106"/>
  <c r="BQ37" i="106"/>
  <c r="BP37" i="106"/>
  <c r="BO37" i="106"/>
  <c r="BN37" i="106"/>
  <c r="BM37" i="106"/>
  <c r="BL37" i="106"/>
  <c r="BK37" i="106"/>
  <c r="BJ37" i="106"/>
  <c r="BI37" i="106"/>
  <c r="BH37" i="106"/>
  <c r="BG37" i="106"/>
  <c r="BF37" i="106"/>
  <c r="BE37" i="106"/>
  <c r="BD37" i="106"/>
  <c r="BC37" i="106"/>
  <c r="BB37" i="106"/>
  <c r="BA37" i="106"/>
  <c r="AZ37" i="106"/>
  <c r="AY37" i="106"/>
  <c r="AX37" i="106"/>
  <c r="AW37" i="106"/>
  <c r="AV37" i="106"/>
  <c r="AU37" i="106"/>
  <c r="AT37" i="106"/>
  <c r="AS37" i="106"/>
  <c r="AR37" i="106"/>
  <c r="AQ37" i="106"/>
  <c r="AP37" i="106"/>
  <c r="AO37" i="106"/>
  <c r="AN37" i="106"/>
  <c r="AM37" i="106"/>
  <c r="AL37" i="106"/>
  <c r="AK37" i="106"/>
  <c r="BS36" i="106"/>
  <c r="BR36" i="106"/>
  <c r="BQ36" i="106"/>
  <c r="BP36" i="106"/>
  <c r="BO36" i="106"/>
  <c r="BN36" i="106"/>
  <c r="BM36" i="106"/>
  <c r="BL36" i="106"/>
  <c r="BK36" i="106"/>
  <c r="BJ36" i="106"/>
  <c r="BI36" i="106"/>
  <c r="BH36" i="106"/>
  <c r="BG36" i="106"/>
  <c r="BF36" i="106"/>
  <c r="BE36" i="106"/>
  <c r="BD36" i="106"/>
  <c r="BC36" i="106"/>
  <c r="BB36" i="106"/>
  <c r="BA36" i="106"/>
  <c r="AZ36" i="106"/>
  <c r="AY36" i="106"/>
  <c r="AX36" i="106"/>
  <c r="AW36" i="106"/>
  <c r="AV36" i="106"/>
  <c r="AU36" i="106"/>
  <c r="AT36" i="106"/>
  <c r="AS36" i="106"/>
  <c r="AR36" i="106"/>
  <c r="AQ36" i="106"/>
  <c r="AP36" i="106"/>
  <c r="AO36" i="106"/>
  <c r="AN36" i="106"/>
  <c r="AM36" i="106"/>
  <c r="AL36" i="106"/>
  <c r="AK36" i="106"/>
  <c r="BS35" i="106"/>
  <c r="BR35" i="106"/>
  <c r="BQ35" i="106"/>
  <c r="BP35" i="106"/>
  <c r="BO35" i="106"/>
  <c r="BN35" i="106"/>
  <c r="BM35" i="106"/>
  <c r="AD18" i="106" s="1"/>
  <c r="BL35" i="106"/>
  <c r="BK35" i="106"/>
  <c r="BJ35" i="106"/>
  <c r="BI35" i="106"/>
  <c r="BH35" i="106"/>
  <c r="BG35" i="106"/>
  <c r="BF35" i="106"/>
  <c r="BE35" i="106"/>
  <c r="V18" i="106" s="1"/>
  <c r="BD35" i="106"/>
  <c r="BC35" i="106"/>
  <c r="BB35" i="106"/>
  <c r="BA35" i="106"/>
  <c r="AZ35" i="106"/>
  <c r="AY35" i="106"/>
  <c r="AX35" i="106"/>
  <c r="AW35" i="106"/>
  <c r="N18" i="106" s="1"/>
  <c r="AV35" i="106"/>
  <c r="AU35" i="106"/>
  <c r="AT35" i="106"/>
  <c r="AS35" i="106"/>
  <c r="AR35" i="106"/>
  <c r="AQ35" i="106"/>
  <c r="AP35" i="106"/>
  <c r="AO35" i="106"/>
  <c r="AN35" i="106"/>
  <c r="AM35" i="106"/>
  <c r="AL35" i="106"/>
  <c r="AK35" i="106"/>
  <c r="BS34" i="106"/>
  <c r="BR34" i="106"/>
  <c r="BQ34" i="106"/>
  <c r="BP34" i="106"/>
  <c r="BO34" i="106"/>
  <c r="AF18" i="106" s="1"/>
  <c r="BN34" i="106"/>
  <c r="BM34" i="106"/>
  <c r="BL34" i="106"/>
  <c r="BK34" i="106"/>
  <c r="BJ34" i="106"/>
  <c r="BI34" i="106"/>
  <c r="BH34" i="106"/>
  <c r="BG34" i="106"/>
  <c r="BF34" i="106"/>
  <c r="BE34" i="106"/>
  <c r="BD34" i="106"/>
  <c r="BC34" i="106"/>
  <c r="BB34" i="106"/>
  <c r="BA34" i="106"/>
  <c r="AZ34" i="106"/>
  <c r="AY34" i="106"/>
  <c r="P18" i="106" s="1"/>
  <c r="AX34" i="106"/>
  <c r="AW34" i="106"/>
  <c r="AV34" i="106"/>
  <c r="AU34" i="106"/>
  <c r="AT34" i="106"/>
  <c r="AS34" i="106"/>
  <c r="AR34" i="106"/>
  <c r="AQ34" i="106"/>
  <c r="H18" i="106" s="1"/>
  <c r="AP34" i="106"/>
  <c r="AO34" i="106"/>
  <c r="AN34" i="106"/>
  <c r="AM34" i="106"/>
  <c r="AL34" i="106"/>
  <c r="AK34" i="106"/>
  <c r="BS33" i="106"/>
  <c r="AJ18" i="106" s="1"/>
  <c r="BR33" i="106"/>
  <c r="AI18" i="106" s="1"/>
  <c r="BQ33" i="106"/>
  <c r="BP33" i="106"/>
  <c r="BO33" i="106"/>
  <c r="BN33" i="106"/>
  <c r="BM33" i="106"/>
  <c r="BL33" i="106"/>
  <c r="BK33" i="106"/>
  <c r="AB18" i="106" s="1"/>
  <c r="BJ33" i="106"/>
  <c r="AA18" i="106" s="1"/>
  <c r="BI33" i="106"/>
  <c r="BH33" i="106"/>
  <c r="BG33" i="106"/>
  <c r="BF33" i="106"/>
  <c r="BE33" i="106"/>
  <c r="BD33" i="106"/>
  <c r="BC33" i="106"/>
  <c r="T18" i="106" s="1"/>
  <c r="BB33" i="106"/>
  <c r="S18" i="106" s="1"/>
  <c r="BA33" i="106"/>
  <c r="AZ33" i="106"/>
  <c r="AY33" i="106"/>
  <c r="AX33" i="106"/>
  <c r="AW33" i="106"/>
  <c r="AV33" i="106"/>
  <c r="AU33" i="106"/>
  <c r="L18" i="106" s="1"/>
  <c r="AT33" i="106"/>
  <c r="K18" i="106" s="1"/>
  <c r="AS33" i="106"/>
  <c r="AR33" i="106"/>
  <c r="AQ33" i="106"/>
  <c r="AP33" i="106"/>
  <c r="AO33" i="106"/>
  <c r="AN33" i="106"/>
  <c r="AM33" i="106"/>
  <c r="D18" i="106" s="1"/>
  <c r="AL33" i="106"/>
  <c r="C18" i="106" s="1"/>
  <c r="AK33" i="106"/>
  <c r="A33" i="106"/>
  <c r="A34" i="106" s="1"/>
  <c r="A35" i="106" s="1"/>
  <c r="A36" i="106" s="1"/>
  <c r="A37" i="106" s="1"/>
  <c r="A38" i="106" s="1"/>
  <c r="A39" i="106" s="1"/>
  <c r="A40" i="106" s="1"/>
  <c r="A41" i="106" s="1"/>
  <c r="A42" i="106" s="1"/>
  <c r="A43" i="106" s="1"/>
  <c r="A44" i="106" s="1"/>
  <c r="A45" i="106" s="1"/>
  <c r="A46" i="106" s="1"/>
  <c r="A47" i="106" s="1"/>
  <c r="A48" i="106" s="1"/>
  <c r="A49" i="106" s="1"/>
  <c r="A50" i="106" s="1"/>
  <c r="A51" i="106" s="1"/>
  <c r="A52" i="106" s="1"/>
  <c r="A53" i="106" s="1"/>
  <c r="A54" i="106" s="1"/>
  <c r="A55" i="106" s="1"/>
  <c r="A56" i="106" s="1"/>
  <c r="A57" i="106" s="1"/>
  <c r="A58" i="106" s="1"/>
  <c r="A59" i="106" s="1"/>
  <c r="A60" i="106" s="1"/>
  <c r="A61" i="106" s="1"/>
  <c r="A62" i="106" s="1"/>
  <c r="A63" i="106" s="1"/>
  <c r="A64" i="106" s="1"/>
  <c r="A65" i="106" s="1"/>
  <c r="A66" i="106" s="1"/>
  <c r="A67" i="106" s="1"/>
  <c r="A68" i="106" s="1"/>
  <c r="A69" i="106" s="1"/>
  <c r="A70" i="106" s="1"/>
  <c r="A71" i="106" s="1"/>
  <c r="A72" i="106" s="1"/>
  <c r="A73" i="106" s="1"/>
  <c r="A74" i="106" s="1"/>
  <c r="A75" i="106" s="1"/>
  <c r="A76" i="106" s="1"/>
  <c r="A77" i="106" s="1"/>
  <c r="A78" i="106" s="1"/>
  <c r="A79" i="106" s="1"/>
  <c r="A80" i="106" s="1"/>
  <c r="A81" i="106" s="1"/>
  <c r="A82" i="106" s="1"/>
  <c r="A83" i="106" s="1"/>
  <c r="A84" i="106" s="1"/>
  <c r="A85" i="106" s="1"/>
  <c r="A86" i="106" s="1"/>
  <c r="A87" i="106" s="1"/>
  <c r="A88" i="106" s="1"/>
  <c r="A89" i="106" s="1"/>
  <c r="A90" i="106" s="1"/>
  <c r="A91" i="106" s="1"/>
  <c r="A92" i="106" s="1"/>
  <c r="A93" i="106" s="1"/>
  <c r="A94" i="106" s="1"/>
  <c r="A95" i="106" s="1"/>
  <c r="A96" i="106" s="1"/>
  <c r="A97" i="106" s="1"/>
  <c r="A98" i="106" s="1"/>
  <c r="A99" i="106" s="1"/>
  <c r="A100" i="106" s="1"/>
  <c r="A101" i="106" s="1"/>
  <c r="A102" i="106" s="1"/>
  <c r="A103" i="106" s="1"/>
  <c r="A104" i="106" s="1"/>
  <c r="A105" i="106" s="1"/>
  <c r="A106" i="106" s="1"/>
  <c r="A107" i="106" s="1"/>
  <c r="A108" i="106" s="1"/>
  <c r="A109" i="106" s="1"/>
  <c r="A110" i="106" s="1"/>
  <c r="A111" i="106" s="1"/>
  <c r="A112" i="106" s="1"/>
  <c r="A113" i="106" s="1"/>
  <c r="A114" i="106" s="1"/>
  <c r="A115" i="106" s="1"/>
  <c r="A116" i="106" s="1"/>
  <c r="A117" i="106" s="1"/>
  <c r="A118" i="106" s="1"/>
  <c r="A119" i="106" s="1"/>
  <c r="A120" i="106" s="1"/>
  <c r="A121" i="106" s="1"/>
  <c r="A122" i="106" s="1"/>
  <c r="A123" i="106" s="1"/>
  <c r="A124" i="106" s="1"/>
  <c r="A125" i="106" s="1"/>
  <c r="A126" i="106" s="1"/>
  <c r="A127" i="106" s="1"/>
  <c r="A128" i="106" s="1"/>
  <c r="AB29" i="106"/>
  <c r="O29" i="106"/>
  <c r="Z28" i="106"/>
  <c r="W28" i="106"/>
  <c r="M28" i="106"/>
  <c r="K28" i="106"/>
  <c r="AH27" i="106"/>
  <c r="AG27" i="106"/>
  <c r="Y27" i="106"/>
  <c r="V27" i="106"/>
  <c r="U27" i="106"/>
  <c r="Q27" i="106"/>
  <c r="I27" i="106"/>
  <c r="AG26" i="106"/>
  <c r="AC26" i="106"/>
  <c r="Y26" i="106"/>
  <c r="S26" i="106"/>
  <c r="Q26" i="106"/>
  <c r="I26" i="106"/>
  <c r="E26" i="106"/>
  <c r="D26" i="106"/>
  <c r="BS25" i="106"/>
  <c r="BR25" i="106"/>
  <c r="BQ25" i="106"/>
  <c r="BP25" i="106"/>
  <c r="BO25" i="106"/>
  <c r="BN25" i="106"/>
  <c r="BM25" i="106"/>
  <c r="BL25" i="106"/>
  <c r="BK25" i="106"/>
  <c r="BJ25" i="106"/>
  <c r="BI25" i="106"/>
  <c r="BH25" i="106"/>
  <c r="BG25" i="106"/>
  <c r="BF25" i="106"/>
  <c r="BE25" i="106"/>
  <c r="BD25" i="106"/>
  <c r="BC25" i="106"/>
  <c r="BB25" i="106"/>
  <c r="BA25" i="106"/>
  <c r="AZ25" i="106"/>
  <c r="AY25" i="106"/>
  <c r="AX25" i="106"/>
  <c r="AW25" i="106"/>
  <c r="AV25" i="106"/>
  <c r="AU25" i="106"/>
  <c r="AT25" i="106"/>
  <c r="AS25" i="106"/>
  <c r="AR25" i="106"/>
  <c r="AQ25" i="106"/>
  <c r="AP25" i="106"/>
  <c r="AO25" i="106"/>
  <c r="AN25" i="106"/>
  <c r="AM25" i="106"/>
  <c r="AL25" i="106"/>
  <c r="AK25" i="106"/>
  <c r="AG25" i="106"/>
  <c r="AE25" i="106"/>
  <c r="V25" i="106"/>
  <c r="J25" i="106"/>
  <c r="I25" i="106"/>
  <c r="AI24" i="106"/>
  <c r="AH24" i="106"/>
  <c r="AG24" i="106"/>
  <c r="Y24" i="106"/>
  <c r="V24" i="106"/>
  <c r="Q24" i="106"/>
  <c r="M24" i="106"/>
  <c r="L24" i="106"/>
  <c r="I24" i="106"/>
  <c r="C24" i="106"/>
  <c r="AG23" i="106"/>
  <c r="AC23" i="106"/>
  <c r="AB23" i="106"/>
  <c r="Y23" i="106"/>
  <c r="Q23" i="106"/>
  <c r="O23" i="106"/>
  <c r="I23" i="106"/>
  <c r="F23" i="106"/>
  <c r="E23" i="106"/>
  <c r="AE22" i="106"/>
  <c r="AB22" i="106"/>
  <c r="R22" i="106"/>
  <c r="I22" i="106"/>
  <c r="AH21" i="106"/>
  <c r="AE21" i="106"/>
  <c r="U21" i="106"/>
  <c r="L21" i="106"/>
  <c r="K21" i="106"/>
  <c r="C21" i="106"/>
  <c r="AG20" i="106"/>
  <c r="AC20" i="106"/>
  <c r="AA20" i="106"/>
  <c r="Y20" i="106"/>
  <c r="U20" i="106"/>
  <c r="S20" i="106"/>
  <c r="R20" i="106"/>
  <c r="Q20" i="106"/>
  <c r="K20" i="106"/>
  <c r="J20" i="106"/>
  <c r="I20" i="106"/>
  <c r="AJ19" i="106"/>
  <c r="AI19" i="106"/>
  <c r="AG19" i="106"/>
  <c r="AB19" i="106"/>
  <c r="AA19" i="106"/>
  <c r="Z19" i="106"/>
  <c r="Y19" i="106"/>
  <c r="S19" i="106"/>
  <c r="R19" i="106"/>
  <c r="Q19" i="106"/>
  <c r="I19" i="106"/>
  <c r="AG18" i="106"/>
  <c r="AC18" i="106"/>
  <c r="Y18" i="106"/>
  <c r="X18" i="106"/>
  <c r="U18" i="106"/>
  <c r="O18" i="106"/>
  <c r="M18" i="106"/>
  <c r="G18" i="106"/>
  <c r="F18" i="106"/>
  <c r="E18" i="106"/>
  <c r="AJ17" i="106"/>
  <c r="AI17" i="106"/>
  <c r="AH17" i="106"/>
  <c r="AG17" i="106"/>
  <c r="AF17" i="106"/>
  <c r="AE17" i="106"/>
  <c r="AD17" i="106"/>
  <c r="AC17" i="106"/>
  <c r="AB17" i="106"/>
  <c r="AA17" i="106"/>
  <c r="Z17" i="106"/>
  <c r="Y17" i="106"/>
  <c r="X17" i="106"/>
  <c r="W17" i="106"/>
  <c r="V17" i="106"/>
  <c r="U17" i="106"/>
  <c r="T17" i="106"/>
  <c r="S17" i="106"/>
  <c r="R17" i="106"/>
  <c r="Q17" i="106"/>
  <c r="P17" i="106"/>
  <c r="O17" i="106"/>
  <c r="N17" i="106"/>
  <c r="M17" i="106"/>
  <c r="L17" i="106"/>
  <c r="K17" i="106"/>
  <c r="J17" i="106"/>
  <c r="I17" i="106"/>
  <c r="H17" i="106"/>
  <c r="G17" i="106"/>
  <c r="F17" i="106"/>
  <c r="E17" i="106"/>
  <c r="D17" i="106"/>
  <c r="C17" i="106"/>
  <c r="B17" i="106"/>
  <c r="AJ16" i="106"/>
  <c r="Z16" i="106"/>
  <c r="R16" i="106"/>
  <c r="Q16" i="106"/>
  <c r="I16" i="106"/>
  <c r="G16" i="106"/>
  <c r="AJ15" i="106"/>
  <c r="AI15" i="106"/>
  <c r="AH15" i="106"/>
  <c r="AG15" i="106"/>
  <c r="AF15" i="106"/>
  <c r="AE15" i="106"/>
  <c r="AD15" i="106"/>
  <c r="AC15" i="106"/>
  <c r="AB15" i="106"/>
  <c r="AA15" i="106"/>
  <c r="Z15" i="106"/>
  <c r="Y15" i="106"/>
  <c r="X15" i="106"/>
  <c r="W15" i="106"/>
  <c r="V15" i="106"/>
  <c r="U15" i="106"/>
  <c r="T15" i="106"/>
  <c r="S15" i="106"/>
  <c r="R15" i="106"/>
  <c r="Q15" i="106"/>
  <c r="P15" i="106"/>
  <c r="O15" i="106"/>
  <c r="N15" i="106"/>
  <c r="M15" i="106"/>
  <c r="L15" i="106"/>
  <c r="K15" i="106"/>
  <c r="J15" i="106"/>
  <c r="I15" i="106"/>
  <c r="H15" i="106"/>
  <c r="G15" i="106"/>
  <c r="F15" i="106"/>
  <c r="E15" i="106"/>
  <c r="D15" i="106"/>
  <c r="C15" i="106"/>
  <c r="B15" i="106"/>
  <c r="AJ14" i="106"/>
  <c r="AI14" i="106"/>
  <c r="AH14" i="106"/>
  <c r="AG14" i="106"/>
  <c r="AF14" i="106"/>
  <c r="AE14" i="106"/>
  <c r="AD14" i="106"/>
  <c r="AC14" i="106"/>
  <c r="AB14" i="106"/>
  <c r="AA14" i="106"/>
  <c r="Z14" i="106"/>
  <c r="Y14" i="106"/>
  <c r="X14" i="106"/>
  <c r="W14" i="106"/>
  <c r="V14" i="106"/>
  <c r="U14" i="106"/>
  <c r="T14" i="106"/>
  <c r="S14" i="106"/>
  <c r="R14" i="106"/>
  <c r="Q14" i="106"/>
  <c r="P14" i="106"/>
  <c r="O14" i="106"/>
  <c r="N14" i="106"/>
  <c r="M14" i="106"/>
  <c r="L14" i="106"/>
  <c r="K14" i="106"/>
  <c r="J14" i="106"/>
  <c r="I14" i="106"/>
  <c r="H14" i="106"/>
  <c r="G14" i="106"/>
  <c r="F14" i="106"/>
  <c r="E14" i="106"/>
  <c r="D14" i="106"/>
  <c r="C14" i="106"/>
  <c r="B14" i="106"/>
  <c r="AJ13" i="106"/>
  <c r="AJ21" i="106" s="1"/>
  <c r="AI13" i="106"/>
  <c r="AH13" i="106"/>
  <c r="AG13" i="106"/>
  <c r="AG21" i="106" s="1"/>
  <c r="AF13" i="106"/>
  <c r="AE13" i="106"/>
  <c r="AE28" i="106" s="1"/>
  <c r="AD13" i="106"/>
  <c r="AD26" i="106" s="1"/>
  <c r="AC13" i="106"/>
  <c r="AC21" i="106" s="1"/>
  <c r="AB13" i="106"/>
  <c r="AA13" i="106"/>
  <c r="Z13" i="106"/>
  <c r="Z24" i="106" s="1"/>
  <c r="Y13" i="106"/>
  <c r="Y21" i="106" s="1"/>
  <c r="X13" i="106"/>
  <c r="X26" i="106" s="1"/>
  <c r="W13" i="106"/>
  <c r="W23" i="106" s="1"/>
  <c r="V13" i="106"/>
  <c r="V26" i="106" s="1"/>
  <c r="U13" i="106"/>
  <c r="U24" i="106" s="1"/>
  <c r="T13" i="106"/>
  <c r="T23" i="106" s="1"/>
  <c r="S13" i="106"/>
  <c r="R13" i="106"/>
  <c r="R24" i="106" s="1"/>
  <c r="Q13" i="106"/>
  <c r="Q21" i="106" s="1"/>
  <c r="P13" i="106"/>
  <c r="P29" i="106" s="1"/>
  <c r="O13" i="106"/>
  <c r="O20" i="106" s="1"/>
  <c r="N13" i="106"/>
  <c r="N26" i="106" s="1"/>
  <c r="M13" i="106"/>
  <c r="M26" i="106" s="1"/>
  <c r="L13" i="106"/>
  <c r="K13" i="106"/>
  <c r="J13" i="106"/>
  <c r="I13" i="106"/>
  <c r="I21" i="106" s="1"/>
  <c r="H13" i="106"/>
  <c r="H24" i="106" s="1"/>
  <c r="G13" i="106"/>
  <c r="G20" i="106" s="1"/>
  <c r="F13" i="106"/>
  <c r="F26" i="106" s="1"/>
  <c r="E13" i="106"/>
  <c r="E27" i="106" s="1"/>
  <c r="D13" i="106"/>
  <c r="D29" i="106" s="1"/>
  <c r="C13" i="106"/>
  <c r="B13" i="106"/>
  <c r="AJ12" i="106"/>
  <c r="AJ25" i="106" s="1"/>
  <c r="AI12" i="106"/>
  <c r="AI29" i="106" s="1"/>
  <c r="AH12" i="106"/>
  <c r="AH29" i="106" s="1"/>
  <c r="AG12" i="106"/>
  <c r="AG29" i="106" s="1"/>
  <c r="AF12" i="106"/>
  <c r="AF25" i="106" s="1"/>
  <c r="AE12" i="106"/>
  <c r="AE29" i="106" s="1"/>
  <c r="AD12" i="106"/>
  <c r="AC12" i="106"/>
  <c r="AB12" i="106"/>
  <c r="AB25" i="106" s="1"/>
  <c r="AA12" i="106"/>
  <c r="AA22" i="106" s="1"/>
  <c r="Z12" i="106"/>
  <c r="Z29" i="106" s="1"/>
  <c r="Y12" i="106"/>
  <c r="Y29" i="106" s="1"/>
  <c r="X12" i="106"/>
  <c r="X29" i="106" s="1"/>
  <c r="W12" i="106"/>
  <c r="W29" i="106" s="1"/>
  <c r="V12" i="106"/>
  <c r="U12" i="106"/>
  <c r="T12" i="106"/>
  <c r="T25" i="106" s="1"/>
  <c r="S12" i="106"/>
  <c r="S22" i="106" s="1"/>
  <c r="R12" i="106"/>
  <c r="R25" i="106" s="1"/>
  <c r="Q12" i="106"/>
  <c r="Q29" i="106" s="1"/>
  <c r="P12" i="106"/>
  <c r="P22" i="106" s="1"/>
  <c r="O12" i="106"/>
  <c r="O22" i="106" s="1"/>
  <c r="N12" i="106"/>
  <c r="M12" i="106"/>
  <c r="L12" i="106"/>
  <c r="L25" i="106" s="1"/>
  <c r="K12" i="106"/>
  <c r="K29" i="106" s="1"/>
  <c r="J12" i="106"/>
  <c r="J29" i="106" s="1"/>
  <c r="I12" i="106"/>
  <c r="I29" i="106" s="1"/>
  <c r="H12" i="106"/>
  <c r="H25" i="106" s="1"/>
  <c r="G12" i="106"/>
  <c r="G22" i="106" s="1"/>
  <c r="F12" i="106"/>
  <c r="E12" i="106"/>
  <c r="D12" i="106"/>
  <c r="D25" i="106" s="1"/>
  <c r="C12" i="106"/>
  <c r="C22" i="106" s="1"/>
  <c r="B12" i="106"/>
  <c r="AJ11" i="106"/>
  <c r="AJ28" i="106" s="1"/>
  <c r="AI11" i="106"/>
  <c r="AI28" i="106" s="1"/>
  <c r="AH11" i="106"/>
  <c r="AH16" i="106" s="1"/>
  <c r="AG11" i="106"/>
  <c r="AG28" i="106" s="1"/>
  <c r="AF11" i="106"/>
  <c r="AE11" i="106"/>
  <c r="AD11" i="106"/>
  <c r="AD28" i="106" s="1"/>
  <c r="AC11" i="106"/>
  <c r="AC28" i="106" s="1"/>
  <c r="AB11" i="106"/>
  <c r="AB28" i="106" s="1"/>
  <c r="AA11" i="106"/>
  <c r="AA28" i="106" s="1"/>
  <c r="Z11" i="106"/>
  <c r="Y11" i="106"/>
  <c r="Y28" i="106" s="1"/>
  <c r="X11" i="106"/>
  <c r="W11" i="106"/>
  <c r="W16" i="106" s="1"/>
  <c r="V11" i="106"/>
  <c r="V28" i="106" s="1"/>
  <c r="U11" i="106"/>
  <c r="U28" i="106" s="1"/>
  <c r="T11" i="106"/>
  <c r="T28" i="106" s="1"/>
  <c r="S11" i="106"/>
  <c r="S28" i="106" s="1"/>
  <c r="R11" i="106"/>
  <c r="R28" i="106" s="1"/>
  <c r="Q11" i="106"/>
  <c r="Q28" i="106" s="1"/>
  <c r="P11" i="106"/>
  <c r="O11" i="106"/>
  <c r="O16" i="106" s="1"/>
  <c r="N11" i="106"/>
  <c r="N16" i="106" s="1"/>
  <c r="M11" i="106"/>
  <c r="M16" i="106" s="1"/>
  <c r="L11" i="106"/>
  <c r="L28" i="106" s="1"/>
  <c r="K11" i="106"/>
  <c r="K16" i="106" s="1"/>
  <c r="J11" i="106"/>
  <c r="J28" i="106" s="1"/>
  <c r="I11" i="106"/>
  <c r="I28" i="106" s="1"/>
  <c r="H11" i="106"/>
  <c r="G11" i="106"/>
  <c r="G28" i="106" s="1"/>
  <c r="F11" i="106"/>
  <c r="F16" i="106" s="1"/>
  <c r="E11" i="106"/>
  <c r="E28" i="106" s="1"/>
  <c r="D11" i="106"/>
  <c r="D28" i="106" s="1"/>
  <c r="C11" i="106"/>
  <c r="C16" i="106" s="1"/>
  <c r="B11" i="106"/>
  <c r="B16" i="106" l="1"/>
  <c r="B26" i="106" s="1"/>
  <c r="B29" i="106"/>
  <c r="AF21" i="106"/>
  <c r="AF24" i="106"/>
  <c r="H19" i="106"/>
  <c r="AA29" i="106"/>
  <c r="V21" i="106"/>
  <c r="H22" i="106"/>
  <c r="J23" i="106"/>
  <c r="J26" i="106"/>
  <c r="J19" i="106"/>
  <c r="AD20" i="106"/>
  <c r="D21" i="106"/>
  <c r="M21" i="106"/>
  <c r="W21" i="106"/>
  <c r="AI21" i="106"/>
  <c r="J22" i="106"/>
  <c r="T22" i="106"/>
  <c r="AF22" i="106"/>
  <c r="G23" i="106"/>
  <c r="D24" i="106"/>
  <c r="N24" i="106"/>
  <c r="AJ24" i="106"/>
  <c r="K25" i="106"/>
  <c r="W25" i="106"/>
  <c r="AH25" i="106"/>
  <c r="H26" i="106"/>
  <c r="T26" i="106"/>
  <c r="J27" i="106"/>
  <c r="X27" i="106"/>
  <c r="B28" i="106"/>
  <c r="N28" i="106"/>
  <c r="R29" i="106"/>
  <c r="B18" i="106"/>
  <c r="B22" i="106" s="1"/>
  <c r="J18" i="106"/>
  <c r="R18" i="106"/>
  <c r="Z18" i="106"/>
  <c r="AH18" i="106"/>
  <c r="S25" i="106"/>
  <c r="H27" i="106"/>
  <c r="AA16" i="106"/>
  <c r="C29" i="106"/>
  <c r="X28" i="106"/>
  <c r="X16" i="106"/>
  <c r="Z23" i="106"/>
  <c r="Z26" i="106"/>
  <c r="S16" i="106"/>
  <c r="F29" i="106"/>
  <c r="F22" i="106"/>
  <c r="N29" i="106"/>
  <c r="N22" i="106"/>
  <c r="V29" i="106"/>
  <c r="V22" i="106"/>
  <c r="AD29" i="106"/>
  <c r="AD22" i="106"/>
  <c r="C27" i="106"/>
  <c r="C23" i="106"/>
  <c r="K27" i="106"/>
  <c r="K23" i="106"/>
  <c r="S27" i="106"/>
  <c r="S23" i="106"/>
  <c r="AA27" i="106"/>
  <c r="AA23" i="106"/>
  <c r="AI27" i="106"/>
  <c r="AI23" i="106"/>
  <c r="T16" i="106"/>
  <c r="AC16" i="106"/>
  <c r="K19" i="106"/>
  <c r="T19" i="106"/>
  <c r="AC19" i="106"/>
  <c r="C20" i="106"/>
  <c r="M20" i="106"/>
  <c r="V20" i="106"/>
  <c r="AE20" i="106"/>
  <c r="E21" i="106"/>
  <c r="N21" i="106"/>
  <c r="Z21" i="106"/>
  <c r="K22" i="106"/>
  <c r="W22" i="106"/>
  <c r="AG22" i="106"/>
  <c r="H23" i="106"/>
  <c r="AD23" i="106"/>
  <c r="E24" i="106"/>
  <c r="AA24" i="106"/>
  <c r="N25" i="106"/>
  <c r="X25" i="106"/>
  <c r="AI25" i="106"/>
  <c r="U26" i="106"/>
  <c r="AI26" i="106"/>
  <c r="M27" i="106"/>
  <c r="C28" i="106"/>
  <c r="O28" i="106"/>
  <c r="G29" i="106"/>
  <c r="S29" i="106"/>
  <c r="AF29" i="106"/>
  <c r="P21" i="106"/>
  <c r="P24" i="106"/>
  <c r="P28" i="106"/>
  <c r="P16" i="106"/>
  <c r="E29" i="106"/>
  <c r="E22" i="106"/>
  <c r="E25" i="106"/>
  <c r="M29" i="106"/>
  <c r="M22" i="106"/>
  <c r="M25" i="106"/>
  <c r="AC29" i="106"/>
  <c r="AC22" i="106"/>
  <c r="AC25" i="106"/>
  <c r="AH23" i="106"/>
  <c r="AH26" i="106"/>
  <c r="J16" i="106"/>
  <c r="D27" i="106"/>
  <c r="D20" i="106"/>
  <c r="L27" i="106"/>
  <c r="L20" i="106"/>
  <c r="T27" i="106"/>
  <c r="T20" i="106"/>
  <c r="AB27" i="106"/>
  <c r="AB20" i="106"/>
  <c r="AJ27" i="106"/>
  <c r="AJ20" i="106"/>
  <c r="L16" i="106"/>
  <c r="U16" i="106"/>
  <c r="AD16" i="106"/>
  <c r="C19" i="106"/>
  <c r="L19" i="106"/>
  <c r="U19" i="106"/>
  <c r="AD19" i="106"/>
  <c r="E20" i="106"/>
  <c r="N20" i="106"/>
  <c r="W20" i="106"/>
  <c r="AF20" i="106"/>
  <c r="F21" i="106"/>
  <c r="O21" i="106"/>
  <c r="AA21" i="106"/>
  <c r="L22" i="106"/>
  <c r="X22" i="106"/>
  <c r="AH22" i="106"/>
  <c r="U23" i="106"/>
  <c r="AE23" i="106"/>
  <c r="F24" i="106"/>
  <c r="AB24" i="106"/>
  <c r="C25" i="106"/>
  <c r="O25" i="106"/>
  <c r="Y25" i="106"/>
  <c r="K26" i="106"/>
  <c r="AJ26" i="106"/>
  <c r="N27" i="106"/>
  <c r="Z27" i="106"/>
  <c r="H29" i="106"/>
  <c r="T29" i="106"/>
  <c r="X21" i="106"/>
  <c r="X24" i="106"/>
  <c r="AI16" i="106"/>
  <c r="P23" i="106"/>
  <c r="H28" i="106"/>
  <c r="H16" i="106"/>
  <c r="AF28" i="106"/>
  <c r="AF16" i="106"/>
  <c r="U29" i="106"/>
  <c r="U22" i="106"/>
  <c r="U25" i="106"/>
  <c r="R23" i="106"/>
  <c r="R26" i="106"/>
  <c r="AB16" i="106"/>
  <c r="D16" i="106"/>
  <c r="V16" i="106"/>
  <c r="AE16" i="106"/>
  <c r="D19" i="106"/>
  <c r="M19" i="106"/>
  <c r="V19" i="106"/>
  <c r="AF19" i="106"/>
  <c r="F20" i="106"/>
  <c r="X20" i="106"/>
  <c r="G21" i="106"/>
  <c r="R21" i="106"/>
  <c r="AB21" i="106"/>
  <c r="Y22" i="106"/>
  <c r="AI22" i="106"/>
  <c r="L23" i="106"/>
  <c r="V23" i="106"/>
  <c r="AF23" i="106"/>
  <c r="S24" i="106"/>
  <c r="AC24" i="106"/>
  <c r="F25" i="106"/>
  <c r="P25" i="106"/>
  <c r="Z25" i="106"/>
  <c r="L26" i="106"/>
  <c r="P27" i="106"/>
  <c r="AC27" i="106"/>
  <c r="F28" i="106"/>
  <c r="AJ29" i="106"/>
  <c r="E19" i="106"/>
  <c r="N19" i="106"/>
  <c r="X19" i="106"/>
  <c r="P20" i="106"/>
  <c r="AH20" i="106"/>
  <c r="H21" i="106"/>
  <c r="S21" i="106"/>
  <c r="D22" i="106"/>
  <c r="Z22" i="106"/>
  <c r="AJ22" i="106"/>
  <c r="M23" i="106"/>
  <c r="J24" i="106"/>
  <c r="T24" i="106"/>
  <c r="AD24" i="106"/>
  <c r="G25" i="106"/>
  <c r="Q25" i="106"/>
  <c r="AA25" i="106"/>
  <c r="AA26" i="106"/>
  <c r="AD27" i="106"/>
  <c r="AH28" i="106"/>
  <c r="AF26" i="106"/>
  <c r="E16" i="106"/>
  <c r="AG16" i="106"/>
  <c r="G24" i="106"/>
  <c r="G27" i="106"/>
  <c r="G26" i="106"/>
  <c r="G19" i="106"/>
  <c r="O24" i="106"/>
  <c r="O27" i="106"/>
  <c r="O26" i="106"/>
  <c r="O19" i="106"/>
  <c r="W24" i="106"/>
  <c r="W27" i="106"/>
  <c r="W26" i="106"/>
  <c r="W19" i="106"/>
  <c r="AE24" i="106"/>
  <c r="AE27" i="106"/>
  <c r="AE26" i="106"/>
  <c r="AE19" i="106"/>
  <c r="Y16" i="106"/>
  <c r="F19" i="106"/>
  <c r="P19" i="106"/>
  <c r="AH19" i="106"/>
  <c r="H20" i="106"/>
  <c r="Z20" i="106"/>
  <c r="AI20" i="106"/>
  <c r="J21" i="106"/>
  <c r="T21" i="106"/>
  <c r="AD21" i="106"/>
  <c r="Q22" i="106"/>
  <c r="D23" i="106"/>
  <c r="N23" i="106"/>
  <c r="X23" i="106"/>
  <c r="AJ23" i="106"/>
  <c r="K24" i="106"/>
  <c r="AD25" i="106"/>
  <c r="C26" i="106"/>
  <c r="P26" i="106"/>
  <c r="AB26" i="106"/>
  <c r="F27" i="106"/>
  <c r="R27" i="106"/>
  <c r="AF27" i="106"/>
  <c r="L29" i="106"/>
  <c r="B25" i="106" l="1"/>
  <c r="B27" i="106"/>
  <c r="B19" i="106"/>
  <c r="B23" i="106" s="1"/>
  <c r="B21" i="106"/>
  <c r="B20" i="106" s="1"/>
  <c r="B24" i="106"/>
  <c r="B90" i="103" l="1"/>
  <c r="A90" i="103"/>
  <c r="B89" i="103"/>
  <c r="A89" i="103"/>
  <c r="B88" i="103"/>
  <c r="A88" i="103"/>
  <c r="B87" i="103"/>
  <c r="A87" i="103"/>
  <c r="B86" i="103"/>
  <c r="A86" i="103"/>
  <c r="B85" i="103"/>
  <c r="A85" i="103"/>
  <c r="B84" i="103"/>
  <c r="A84" i="103"/>
  <c r="B83" i="103"/>
  <c r="A83" i="103"/>
  <c r="B82" i="103"/>
  <c r="A82" i="103"/>
  <c r="B81" i="103"/>
  <c r="A81" i="103"/>
  <c r="B80" i="103"/>
  <c r="A80" i="103"/>
  <c r="B79" i="103"/>
  <c r="A79" i="103"/>
  <c r="B78" i="103"/>
  <c r="A78" i="103"/>
  <c r="B77" i="103"/>
  <c r="A77" i="103"/>
  <c r="B76" i="103"/>
  <c r="A76" i="103"/>
  <c r="B75" i="103"/>
  <c r="A75" i="103"/>
  <c r="B74" i="103"/>
  <c r="A74" i="103"/>
  <c r="B73" i="103"/>
  <c r="A73" i="103"/>
  <c r="B72" i="103"/>
  <c r="A72" i="103"/>
  <c r="B71" i="103"/>
  <c r="A71" i="103"/>
  <c r="B70" i="103"/>
  <c r="A70" i="103"/>
  <c r="B69" i="103"/>
  <c r="A69" i="103"/>
  <c r="B68" i="103"/>
  <c r="A68" i="103"/>
  <c r="B67" i="103"/>
  <c r="A67" i="103"/>
  <c r="B66" i="103"/>
  <c r="A66" i="103"/>
  <c r="B65" i="103"/>
  <c r="A65" i="103"/>
  <c r="B64" i="103"/>
  <c r="A64" i="103"/>
  <c r="B63" i="103"/>
  <c r="A63" i="103"/>
  <c r="B62" i="103"/>
  <c r="A62" i="103"/>
  <c r="B61" i="103"/>
  <c r="A61" i="103"/>
  <c r="B60" i="103"/>
  <c r="A60" i="103"/>
  <c r="B59" i="103"/>
  <c r="A59" i="103"/>
  <c r="B58" i="103"/>
  <c r="A58" i="103"/>
  <c r="B57" i="103"/>
  <c r="A57" i="103"/>
  <c r="B56" i="103"/>
  <c r="A56" i="103"/>
  <c r="B55" i="103"/>
  <c r="A55" i="103"/>
  <c r="B54" i="103"/>
  <c r="A54" i="103"/>
  <c r="B53" i="103"/>
  <c r="A53" i="103"/>
  <c r="B52" i="103"/>
  <c r="A52" i="103"/>
  <c r="B51" i="103"/>
  <c r="A51" i="103"/>
  <c r="B50" i="103"/>
  <c r="A50" i="103"/>
  <c r="B49" i="103"/>
  <c r="A49" i="103"/>
  <c r="B48" i="103"/>
  <c r="A48" i="103"/>
  <c r="B47" i="103"/>
  <c r="A47" i="103"/>
  <c r="B46" i="103"/>
  <c r="A46" i="103"/>
  <c r="B45" i="103"/>
  <c r="A45" i="103"/>
  <c r="B44" i="103"/>
  <c r="A44" i="103"/>
  <c r="B43" i="103"/>
  <c r="A43" i="103"/>
  <c r="B42" i="103"/>
  <c r="A42" i="103"/>
  <c r="B41" i="103"/>
  <c r="A41" i="103"/>
  <c r="B40" i="103"/>
  <c r="A40" i="103"/>
  <c r="B39" i="103"/>
  <c r="A39" i="103"/>
  <c r="B38" i="103"/>
  <c r="A38" i="103"/>
  <c r="B37" i="103"/>
  <c r="A37" i="103"/>
  <c r="B36" i="103"/>
  <c r="A36" i="103"/>
  <c r="B35" i="103"/>
  <c r="A35" i="103"/>
  <c r="B34" i="103"/>
  <c r="A34" i="103"/>
  <c r="B33" i="103"/>
  <c r="A33" i="103"/>
  <c r="B32" i="103"/>
  <c r="A32" i="103"/>
  <c r="B31" i="103"/>
  <c r="A31" i="103"/>
  <c r="B30" i="103"/>
  <c r="A30" i="103"/>
  <c r="B29" i="103"/>
  <c r="A29" i="103"/>
  <c r="B28" i="103"/>
  <c r="A28" i="103"/>
  <c r="B27" i="103"/>
  <c r="A27" i="103"/>
  <c r="B26" i="103"/>
  <c r="A26" i="103"/>
  <c r="B25" i="103"/>
  <c r="A25" i="103"/>
  <c r="B24" i="103"/>
  <c r="A24" i="103"/>
  <c r="B23" i="103"/>
  <c r="A23" i="103"/>
  <c r="B22" i="103"/>
  <c r="A22" i="103"/>
  <c r="B21" i="103"/>
  <c r="A21" i="103"/>
  <c r="B20" i="103"/>
  <c r="A20" i="103"/>
  <c r="B19" i="103"/>
  <c r="A19" i="103"/>
  <c r="B18" i="103"/>
  <c r="A18" i="103"/>
  <c r="B17" i="103"/>
  <c r="A17" i="103"/>
  <c r="B16" i="103"/>
  <c r="A16" i="103"/>
  <c r="B15" i="103"/>
  <c r="A15" i="103"/>
  <c r="B14" i="103"/>
  <c r="A14" i="103"/>
  <c r="B13" i="103"/>
  <c r="A13" i="103"/>
  <c r="B12" i="103"/>
  <c r="A12" i="103"/>
  <c r="B11" i="103"/>
  <c r="A11" i="103"/>
  <c r="S45" i="100" l="1"/>
  <c r="L45" i="100"/>
  <c r="S44" i="100"/>
  <c r="L44" i="100"/>
  <c r="S43" i="100"/>
  <c r="L43" i="100"/>
  <c r="S42" i="100"/>
  <c r="L42" i="100"/>
  <c r="S41" i="100"/>
  <c r="L41" i="100"/>
  <c r="S40" i="100"/>
  <c r="L40" i="100"/>
  <c r="S39" i="100"/>
  <c r="L39" i="100"/>
  <c r="S38" i="100"/>
  <c r="L38" i="100"/>
  <c r="S37" i="100"/>
  <c r="L37" i="100"/>
  <c r="S36" i="100"/>
  <c r="L36" i="100"/>
  <c r="S35" i="100"/>
  <c r="L35" i="100"/>
  <c r="S34" i="100"/>
  <c r="L34" i="100"/>
  <c r="S33" i="100"/>
  <c r="L33" i="100"/>
  <c r="S32" i="100"/>
  <c r="L32" i="100"/>
  <c r="S31" i="100"/>
  <c r="L31" i="100"/>
  <c r="S30" i="100"/>
  <c r="L30" i="100"/>
  <c r="S29" i="100"/>
  <c r="L29" i="100"/>
  <c r="S28" i="100"/>
  <c r="L28" i="100"/>
  <c r="S27" i="100"/>
  <c r="L27" i="100"/>
  <c r="S26" i="100"/>
  <c r="L26" i="100"/>
  <c r="S25" i="100"/>
  <c r="L25" i="100"/>
  <c r="S24" i="100"/>
  <c r="L24" i="100"/>
  <c r="S23" i="100"/>
  <c r="L23" i="100"/>
  <c r="S22" i="100"/>
  <c r="L22" i="100"/>
  <c r="S21" i="100"/>
  <c r="L21" i="100"/>
  <c r="S20" i="100"/>
  <c r="L20" i="100"/>
  <c r="S19" i="100"/>
  <c r="L19" i="100"/>
  <c r="S18" i="100"/>
  <c r="L18" i="100"/>
  <c r="S17" i="100"/>
  <c r="L17" i="100"/>
  <c r="S16" i="100"/>
  <c r="L16" i="100"/>
  <c r="S45" i="95" l="1"/>
  <c r="L45" i="95"/>
  <c r="S44" i="95"/>
  <c r="L44" i="95"/>
  <c r="S43" i="95"/>
  <c r="L43" i="95"/>
  <c r="S42" i="95"/>
  <c r="L42" i="95"/>
  <c r="S41" i="95"/>
  <c r="L41" i="95"/>
  <c r="S40" i="95"/>
  <c r="L40" i="95"/>
  <c r="S39" i="95"/>
  <c r="L39" i="95"/>
  <c r="S38" i="95"/>
  <c r="L38" i="95"/>
  <c r="S37" i="95"/>
  <c r="L37" i="95"/>
  <c r="S36" i="95"/>
  <c r="L36" i="95"/>
  <c r="S35" i="95"/>
  <c r="L35" i="95"/>
  <c r="S34" i="95"/>
  <c r="L34" i="95"/>
  <c r="S33" i="95"/>
  <c r="L33" i="95"/>
  <c r="S32" i="95"/>
  <c r="L32" i="95"/>
  <c r="S31" i="95"/>
  <c r="L31" i="95"/>
  <c r="S30" i="95"/>
  <c r="L30" i="95"/>
  <c r="S29" i="95"/>
  <c r="L29" i="95"/>
  <c r="S28" i="95"/>
  <c r="L28" i="95"/>
  <c r="S27" i="95"/>
  <c r="L27" i="95"/>
  <c r="S26" i="95"/>
  <c r="L26" i="95"/>
  <c r="S25" i="95"/>
  <c r="L25" i="95"/>
  <c r="S24" i="95"/>
  <c r="L24" i="95"/>
  <c r="S23" i="95"/>
  <c r="L23" i="95"/>
  <c r="S22" i="95"/>
  <c r="L22" i="95"/>
  <c r="S21" i="95"/>
  <c r="L21" i="95"/>
  <c r="S20" i="95"/>
  <c r="L20" i="95"/>
  <c r="S19" i="95"/>
  <c r="L19" i="95"/>
  <c r="S18" i="95"/>
  <c r="L18" i="95"/>
  <c r="S17" i="95"/>
  <c r="L17" i="95"/>
  <c r="S16" i="95"/>
  <c r="L16" i="95"/>
  <c r="G15" i="3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C15" i="31"/>
  <c r="C16" i="31" s="1"/>
  <c r="C17" i="31" s="1"/>
  <c r="C18" i="31" s="1"/>
  <c r="C19" i="31" s="1"/>
  <c r="C20" i="31" s="1"/>
  <c r="C21" i="31" s="1"/>
  <c r="C22" i="31" s="1"/>
  <c r="C23" i="31" s="1"/>
  <c r="C24" i="31" s="1"/>
  <c r="C25" i="31" s="1"/>
  <c r="C26" i="31" s="1"/>
  <c r="C27" i="31" s="1"/>
  <c r="C28" i="31" s="1"/>
  <c r="C29" i="31" s="1"/>
  <c r="C30" i="31" s="1"/>
  <c r="C31" i="31" s="1"/>
  <c r="C32" i="31" s="1"/>
  <c r="C33" i="31" s="1"/>
  <c r="E11" i="35"/>
  <c r="R33" i="35"/>
  <c r="R32" i="35"/>
  <c r="O34" i="35"/>
  <c r="B26" i="35"/>
  <c r="B27" i="35" s="1"/>
  <c r="B28" i="35" s="1"/>
  <c r="B31" i="35" s="1"/>
  <c r="B32" i="35" s="1"/>
  <c r="B33" i="35" s="1"/>
  <c r="B34" i="35" s="1"/>
  <c r="O33" i="35"/>
  <c r="K33" i="35"/>
  <c r="J33" i="35"/>
  <c r="I33" i="35"/>
  <c r="H33" i="35"/>
  <c r="F33" i="35"/>
  <c r="O32" i="35"/>
  <c r="Y31" i="35"/>
  <c r="O31" i="35"/>
  <c r="Y30" i="35"/>
  <c r="O30" i="35"/>
  <c r="M17" i="35"/>
  <c r="M30" i="35" s="1"/>
  <c r="L17" i="35"/>
  <c r="L30" i="35" s="1"/>
  <c r="K17" i="35"/>
  <c r="K30" i="35" s="1"/>
  <c r="J17" i="35"/>
  <c r="J30" i="35" s="1"/>
  <c r="I17" i="35"/>
  <c r="I30" i="35" s="1"/>
  <c r="H17" i="35"/>
  <c r="H30" i="35" s="1"/>
  <c r="G17" i="35"/>
  <c r="G30" i="35" s="1"/>
  <c r="F17" i="35"/>
  <c r="F30" i="35" s="1"/>
  <c r="E17" i="35"/>
  <c r="E30" i="35" s="1"/>
  <c r="D17" i="35"/>
  <c r="D30" i="35" s="1"/>
  <c r="R29" i="35"/>
  <c r="O29" i="35"/>
  <c r="R28" i="35"/>
  <c r="D28" i="35"/>
  <c r="O28" i="35" s="1"/>
  <c r="M28" i="35"/>
  <c r="L28" i="35"/>
  <c r="K28" i="35"/>
  <c r="J28" i="35"/>
  <c r="I28" i="35"/>
  <c r="H28" i="35"/>
  <c r="G28" i="35"/>
  <c r="F28" i="35"/>
  <c r="E28" i="35"/>
  <c r="W27" i="35"/>
  <c r="D27" i="35"/>
  <c r="O27" i="35" s="1"/>
  <c r="M27" i="35"/>
  <c r="L27" i="35"/>
  <c r="K27" i="35"/>
  <c r="J27" i="35"/>
  <c r="I27" i="35"/>
  <c r="H27" i="35"/>
  <c r="G27" i="35"/>
  <c r="F27" i="35"/>
  <c r="E27" i="35"/>
  <c r="Y26" i="35"/>
  <c r="O26" i="35"/>
  <c r="Y25" i="35"/>
  <c r="R25" i="35"/>
  <c r="O25" i="35"/>
  <c r="R24" i="35"/>
  <c r="O24" i="35"/>
  <c r="D23" i="35"/>
  <c r="O23" i="35" s="1"/>
  <c r="M23" i="35"/>
  <c r="L23" i="35"/>
  <c r="K23" i="35"/>
  <c r="J23" i="35"/>
  <c r="I23" i="35"/>
  <c r="H23" i="35"/>
  <c r="G23" i="35"/>
  <c r="F23" i="35"/>
  <c r="E23" i="35"/>
  <c r="B21" i="35"/>
  <c r="B22" i="35" s="1"/>
  <c r="B23" i="35" s="1"/>
  <c r="D22" i="35"/>
  <c r="O22" i="35" s="1"/>
  <c r="M22" i="35"/>
  <c r="L22" i="35"/>
  <c r="K22" i="35"/>
  <c r="J22" i="35"/>
  <c r="I22" i="35"/>
  <c r="H22" i="35"/>
  <c r="G22" i="35"/>
  <c r="F22" i="35"/>
  <c r="E22" i="35"/>
  <c r="O21" i="35"/>
  <c r="Y20" i="35"/>
  <c r="R20" i="35"/>
  <c r="O20" i="35"/>
  <c r="Y19" i="35"/>
  <c r="R19" i="35"/>
  <c r="O19" i="35"/>
  <c r="D18" i="35"/>
  <c r="O18" i="35" s="1"/>
  <c r="M18" i="35"/>
  <c r="L18" i="35"/>
  <c r="K18" i="35"/>
  <c r="J18" i="35"/>
  <c r="I18" i="35"/>
  <c r="H18" i="35"/>
  <c r="G18" i="35"/>
  <c r="F18" i="35"/>
  <c r="E18" i="35"/>
  <c r="B16" i="35"/>
  <c r="B17" i="35" s="1"/>
  <c r="B18" i="35" s="1"/>
  <c r="Y16" i="35"/>
  <c r="R16" i="35"/>
  <c r="O16" i="35"/>
  <c r="Y15" i="35"/>
  <c r="R15" i="35"/>
  <c r="O15" i="35"/>
  <c r="O14" i="35"/>
  <c r="Y10" i="35"/>
  <c r="K10" i="35"/>
  <c r="W10" i="35" s="1"/>
  <c r="I10" i="35"/>
  <c r="U10" i="35" s="1"/>
  <c r="G10" i="35"/>
  <c r="S10" i="35" s="1"/>
  <c r="P10" i="35"/>
  <c r="W8" i="35"/>
  <c r="S8" i="35"/>
  <c r="P8" i="35"/>
  <c r="W6" i="35"/>
  <c r="S6" i="35"/>
  <c r="P6" i="35"/>
  <c r="B6" i="35"/>
  <c r="W4" i="35"/>
  <c r="S4" i="35"/>
  <c r="P4" i="35"/>
  <c r="B4" i="35"/>
  <c r="O17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Jarold March</author>
    <author>current user</author>
    <author>Current User</author>
  </authors>
  <commentList>
    <comment ref="E3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Engineering released finished end item part name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3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>Engineering released finished end item part number.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5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>The design record that specifies the Customer part number being submitted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5" authorId="1" shapeId="0" xr:uid="{00000000-0006-0000-0100-000004000000}">
      <text>
        <r>
          <rPr>
            <b/>
            <sz val="8"/>
            <color rgb="FF000000"/>
            <rFont val="Tahoma"/>
            <family val="2"/>
          </rPr>
          <t>Part number defined by the organization, if any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7" authorId="0" shapeId="0" xr:uid="{00000000-0006-0000-0100-000005000000}">
      <text>
        <r>
          <rPr>
            <b/>
            <sz val="8"/>
            <color rgb="FF000000"/>
            <rFont val="Tahoma"/>
            <family val="2"/>
          </rPr>
          <t>Show change level for submission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" authorId="1" shapeId="0" xr:uid="{00000000-0006-0000-0100-000006000000}">
      <text>
        <r>
          <rPr>
            <b/>
            <sz val="8"/>
            <color rgb="FF000000"/>
            <rFont val="Tahoma"/>
            <family val="2"/>
          </rPr>
          <t xml:space="preserve">Show  the effective date of the  change level for this submission
</t>
        </r>
      </text>
    </comment>
    <comment ref="C9" authorId="1" shapeId="0" xr:uid="{00000000-0006-0000-0100-000007000000}">
      <text>
        <r>
          <rPr>
            <b/>
            <sz val="8"/>
            <color rgb="FF000000"/>
            <rFont val="Tahoma"/>
            <family val="2"/>
          </rPr>
          <t xml:space="preserve">List all authorized engineering changes not yet incorporated on the design record but which are incorporated in the part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1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"Yes" if so indicated by the design record, otherwise "No"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Enter this number as found on the contract/purchase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1" authorId="1" shapeId="0" xr:uid="{00000000-0006-0000-0100-00000A000000}">
      <text>
        <r>
          <rPr>
            <b/>
            <sz val="8"/>
            <color indexed="81"/>
            <rFont val="Tahoma"/>
            <family val="2"/>
          </rPr>
          <t>Enter the actual weight in kilograms to four decimal places unless otherwise specified by the customer.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" authorId="1" shapeId="0" xr:uid="{00000000-0006-0000-0100-00000B000000}">
      <text>
        <r>
          <rPr>
            <b/>
            <sz val="8"/>
            <color indexed="81"/>
            <rFont val="Tahoma"/>
            <family val="2"/>
          </rPr>
          <t xml:space="preserve">Enter the checking aid number, if one is used for dimensional inspection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Enter the checking aid engineering change level</t>
        </r>
      </text>
    </comment>
    <comment ref="R13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Enter the checking aid engineering change level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2" shapeId="0" xr:uid="{00000000-0006-0000-0100-00000E000000}">
      <text>
        <r>
          <rPr>
            <b/>
            <sz val="8"/>
            <color indexed="81"/>
            <rFont val="Tahoma"/>
            <family val="2"/>
          </rPr>
          <t xml:space="preserve">Typically, the code is the supplier number given to your business / location by your customer.
</t>
        </r>
      </text>
    </comment>
    <comment ref="K17" authorId="1" shapeId="0" xr:uid="{00000000-0006-0000-0100-00000F000000}">
      <text>
        <r>
          <rPr>
            <b/>
            <sz val="8"/>
            <color indexed="81"/>
            <rFont val="Tahoma"/>
            <family val="2"/>
          </rPr>
          <t>Record all the WFC locations that will be receiving this product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The complete address for the site where this product is manufactured. (one site per warrant)</t>
        </r>
      </text>
    </comment>
    <comment ref="K20" authorId="1" shapeId="0" xr:uid="{00000000-0006-0000-0100-000011000000}">
      <text>
        <r>
          <rPr>
            <b/>
            <sz val="8"/>
            <color rgb="FF000000"/>
            <rFont val="Tahoma"/>
            <family val="2"/>
          </rPr>
          <t xml:space="preserve">Record Purchasing Contact found on Purchase Order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4" authorId="1" shapeId="0" xr:uid="{00000000-0006-0000-0100-000013000000}">
      <text>
        <r>
          <rPr>
            <b/>
            <sz val="8"/>
            <color rgb="FF000000"/>
            <rFont val="Tahoma"/>
            <family val="2"/>
          </rPr>
          <t>For "Region" enter state, county, province, etc.</t>
        </r>
      </text>
    </comment>
    <comment ref="M30" authorId="1" shapeId="0" xr:uid="{00000000-0006-0000-0100-000014000000}">
      <text>
        <r>
          <rPr>
            <b/>
            <sz val="8"/>
            <color indexed="81"/>
            <rFont val="Tahoma"/>
            <family val="2"/>
          </rPr>
          <t>Material ID Number 
from: www.mdsystem.com
website, Version # &amp; creation date.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1" authorId="1" shapeId="0" xr:uid="{00000000-0006-0000-0100-000015000000}">
      <text>
        <r>
          <rPr>
            <b/>
            <sz val="8"/>
            <color indexed="81"/>
            <rFont val="Tahoma"/>
            <family val="2"/>
          </rPr>
          <t>Enter the date Customer confirmation was received.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" authorId="1" shapeId="0" xr:uid="{00000000-0006-0000-0100-000016000000}">
      <text>
        <r>
          <rPr>
            <b/>
            <sz val="8"/>
            <color indexed="81"/>
            <rFont val="Tahoma"/>
            <family val="2"/>
          </rPr>
          <t>Check the appropriate box.  Add explanation details in the "other" section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1" shapeId="0" xr:uid="{00000000-0006-0000-0100-000017000000}">
      <text>
        <r>
          <rPr>
            <b/>
            <sz val="8"/>
            <color indexed="81"/>
            <rFont val="Tahoma"/>
            <family val="2"/>
          </rPr>
          <t>Identify the submission level requested by your customer.  
Level 3 is the default unless instructed by Woodbridge otherwise.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0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Check the appropriate boxes for dimensional, material tests, performance tests, appearance evaluation, and statistical data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" authorId="1" shapeId="0" xr:uid="{00000000-0006-0000-0100-000019000000}">
      <text>
        <r>
          <rPr>
            <b/>
            <sz val="8"/>
            <color rgb="FF000000"/>
            <rFont val="Tahoma"/>
            <family val="2"/>
          </rPr>
          <t xml:space="preserve">Provide any explanatory details on the submission results, additional information may be attached as appropriate.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66" authorId="1" shapeId="0" xr:uid="{00000000-0006-0000-0100-00001A000000}">
      <text>
        <r>
          <rPr>
            <b/>
            <sz val="8"/>
            <color rgb="FF000000"/>
            <rFont val="Tahoma"/>
            <family val="2"/>
          </rPr>
          <t xml:space="preserve">Organization official, who will approve the declaration, after verifying that the results show conformance and that all documents are included.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Karsay, Peter</author>
  </authors>
  <commentList>
    <comment ref="G10" authorId="0" shapeId="0" xr:uid="{288EB751-7714-4F8A-9517-148103E004FE}">
      <text>
        <r>
          <rPr>
            <sz val="9"/>
            <color indexed="81"/>
            <rFont val="Tahoma"/>
            <family val="2"/>
          </rPr>
          <t xml:space="preserve">Please select 
- Attribute or 
- Variable 
</t>
        </r>
      </text>
    </comment>
    <comment ref="M10" authorId="0" shapeId="0" xr:uid="{0611A5D1-F31E-40C0-BF18-491A2ED76928}">
      <text>
        <r>
          <rPr>
            <sz val="9"/>
            <color indexed="81"/>
            <rFont val="Tahoma"/>
            <family val="2"/>
          </rPr>
          <t xml:space="preserve">Insert measured values for variable
for Attribute 
A - Accepted
R - Rejected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Current User</author>
  </authors>
  <commentList>
    <comment ref="B7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Your steps should correlate with the process steps listed in the Control Plan and FMEA.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Current User</author>
  </authors>
  <commentList>
    <comment ref="B1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Your process number should correlate with the steps listed in the Flow Diagram and FMEA.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Devarala, Mahesh</author>
  </authors>
  <commentList>
    <comment ref="B7" authorId="0" shapeId="0" xr:uid="{337DC60F-0FB9-4295-9037-50637FCA49EF}">
      <text>
        <r>
          <rPr>
            <b/>
            <sz val="9"/>
            <color indexed="81"/>
            <rFont val="Tahoma"/>
            <family val="2"/>
          </rPr>
          <t>Devarala, Mahesh:</t>
        </r>
        <r>
          <rPr>
            <sz val="9"/>
            <color indexed="81"/>
            <rFont val="Tahoma"/>
            <family val="2"/>
          </rPr>
          <t xml:space="preserve">
All characterstics defined as critical </t>
        </r>
      </text>
    </comment>
    <comment ref="C7" authorId="0" shapeId="0" xr:uid="{512B8BEC-0B4D-4B41-BD73-9C601F362231}">
      <text>
        <r>
          <rPr>
            <b/>
            <sz val="9"/>
            <color indexed="81"/>
            <rFont val="Tahoma"/>
            <family val="2"/>
          </rPr>
          <t>Devarala, Mahesh:</t>
        </r>
        <r>
          <rPr>
            <sz val="9"/>
            <color indexed="81"/>
            <rFont val="Tahoma"/>
            <family val="2"/>
          </rPr>
          <t xml:space="preserve">
All characterstics defined as critical </t>
        </r>
      </text>
    </comment>
    <comment ref="B32" authorId="0" shapeId="0" xr:uid="{20259C02-1A43-4005-826C-FA0CD854C70C}">
      <text>
        <r>
          <rPr>
            <b/>
            <sz val="9"/>
            <color indexed="81"/>
            <rFont val="Tahoma"/>
            <family val="2"/>
          </rPr>
          <t>Devarala, Mahesh:</t>
        </r>
        <r>
          <rPr>
            <sz val="9"/>
            <color indexed="81"/>
            <rFont val="Tahoma"/>
            <family val="2"/>
          </rPr>
          <t xml:space="preserve">
Input the Measurment data </t>
        </r>
      </text>
    </comment>
  </commentList>
</comments>
</file>

<file path=xl/sharedStrings.xml><?xml version="1.0" encoding="utf-8"?>
<sst xmlns="http://schemas.openxmlformats.org/spreadsheetml/2006/main" count="782" uniqueCount="539">
  <si>
    <t xml:space="preserve">PPAP DATA </t>
  </si>
  <si>
    <t>Part Name</t>
  </si>
  <si>
    <t>Part Number</t>
  </si>
  <si>
    <t>Engineering Change Level</t>
  </si>
  <si>
    <t>Engineering Change Level Date</t>
  </si>
  <si>
    <t>Organization Name</t>
  </si>
  <si>
    <t>Organization Code</t>
  </si>
  <si>
    <t>Street Address</t>
  </si>
  <si>
    <t>City</t>
  </si>
  <si>
    <t>State</t>
  </si>
  <si>
    <t>Country</t>
  </si>
  <si>
    <t>Zip</t>
  </si>
  <si>
    <t>Phone Number</t>
  </si>
  <si>
    <t>Fax Number</t>
  </si>
  <si>
    <t>Customer Name</t>
  </si>
  <si>
    <t>Division</t>
  </si>
  <si>
    <t>Application</t>
  </si>
  <si>
    <t>File Name</t>
  </si>
  <si>
    <t>Email Address</t>
  </si>
  <si>
    <t>Part Submission Warrant</t>
  </si>
  <si>
    <t>Cust. Part Number</t>
  </si>
  <si>
    <t xml:space="preserve"> </t>
  </si>
  <si>
    <t>Shown on Drawing Number</t>
  </si>
  <si>
    <t>Org. Part Number</t>
  </si>
  <si>
    <t>Dated</t>
  </si>
  <si>
    <t>Additional Engineering Changes</t>
  </si>
  <si>
    <t>Safety and/or Government Regulation</t>
  </si>
  <si>
    <t>Purchase Order No.</t>
  </si>
  <si>
    <t>Weight (kg)</t>
  </si>
  <si>
    <t>Checking Aid No.</t>
  </si>
  <si>
    <t>Checking Aid Engineering Change Level</t>
  </si>
  <si>
    <t>ORGANIZATION MANUFACTURING INFORMATION</t>
  </si>
  <si>
    <t>CUSTOMER SUBMITTAL INFORMATION</t>
  </si>
  <si>
    <t>Supplier Name &amp; Supplier/Vendor Code</t>
  </si>
  <si>
    <t>Customer Name/Division</t>
  </si>
  <si>
    <t>WFC Purchasing Contact</t>
  </si>
  <si>
    <t>Region</t>
  </si>
  <si>
    <t>Zip/Postal</t>
  </si>
  <si>
    <t>MATERIALS REPORTING</t>
  </si>
  <si>
    <t>Has Customer-required Substances of Concern information been reported?</t>
  </si>
  <si>
    <t>Submitted by IMDS or other Customer format:</t>
  </si>
  <si>
    <t>IMDS</t>
  </si>
  <si>
    <t>Other Customer format</t>
  </si>
  <si>
    <t>Are polymeric parts identified with appropriate ISO marking codes?</t>
  </si>
  <si>
    <t>REASON FOR SUBMISSION (Check at lease one)</t>
  </si>
  <si>
    <t>Initial submission</t>
  </si>
  <si>
    <t>Change to Optional Construction or Material</t>
  </si>
  <si>
    <t>Engineering Change(s)</t>
  </si>
  <si>
    <t>Sub-Supplier or Material Source Change</t>
  </si>
  <si>
    <t>Tooling: Transfer, Replacement, Refurbishment, or additional</t>
  </si>
  <si>
    <t>Change in Part Processing</t>
  </si>
  <si>
    <t>Correction of Discrepancy</t>
  </si>
  <si>
    <t>Parts produced at Additional Location</t>
  </si>
  <si>
    <t>Tooling Inactive &gt; than 2 years</t>
  </si>
  <si>
    <t>Other - please specify</t>
  </si>
  <si>
    <t>REQUESTED SUBMISSION LEVEL (Check one)</t>
  </si>
  <si>
    <t>Level 1 - Warrant only (and for designated appearance items, an Appearance Approval Report) submitted to customer.</t>
  </si>
  <si>
    <t>Level 2 - Warrant with product samples and limited supporting data submitted to customer.</t>
  </si>
  <si>
    <t>Level 3 - Warrant with product samples and complete supporting data submitted to customer.</t>
  </si>
  <si>
    <t>Level 4 - Warrant and other requirements as defined by customer.</t>
  </si>
  <si>
    <t>Level 5 - Warrant with product samples and complete supporting data reviewed at supplier's manufacturing location.</t>
  </si>
  <si>
    <t>SUBMISSION RESULTS</t>
  </si>
  <si>
    <t>The results for</t>
  </si>
  <si>
    <t xml:space="preserve">    dimensional measurements</t>
  </si>
  <si>
    <t xml:space="preserve">    material and functional tests</t>
  </si>
  <si>
    <t xml:space="preserve">    appearance criteria</t>
  </si>
  <si>
    <t xml:space="preserve">     statistical process package</t>
  </si>
  <si>
    <t>These results meet all design record requirements:</t>
  </si>
  <si>
    <t>(If "NO" - Explanation Required)</t>
  </si>
  <si>
    <t>Mold / Cavity / Production Process</t>
  </si>
  <si>
    <t>DECLARATION</t>
  </si>
  <si>
    <t xml:space="preserve">I affirm that the samples represented by this warrant are representative of our parts, which were made by a process that meets all EnerSys  Supplier Quality Manual Requirements.  I further affirm that these samples were produced at the production rate of  ______ / ______ hours.  I also certify that documented evidence of such compliance is on file and available for review.  I have noted any deviations from this declaration below.  </t>
  </si>
  <si>
    <t>EXPLANATION/COMMENTS:</t>
  </si>
  <si>
    <t>Is each Customer Tool properly tagged and numbered?</t>
  </si>
  <si>
    <t xml:space="preserve">Organization Authorized Signature:  </t>
  </si>
  <si>
    <t>Date</t>
  </si>
  <si>
    <t>Print Name</t>
  </si>
  <si>
    <t>Phone No.</t>
  </si>
  <si>
    <t>Fax No.</t>
  </si>
  <si>
    <t>Title</t>
  </si>
  <si>
    <t xml:space="preserve">E-mail </t>
  </si>
  <si>
    <t>FOR CUSTOMER USE ONLY (IF APPLICABLE)</t>
  </si>
  <si>
    <t>Part Warrant Disposition:</t>
  </si>
  <si>
    <t>Customer Signature</t>
  </si>
  <si>
    <t>Customer Tracking Number (optional)</t>
  </si>
  <si>
    <t>Appearance Approval Report</t>
  </si>
  <si>
    <t>PART</t>
  </si>
  <si>
    <t>DRAWING</t>
  </si>
  <si>
    <t>APPLICATION</t>
  </si>
  <si>
    <t>NUMBER</t>
  </si>
  <si>
    <t>BUYER</t>
  </si>
  <si>
    <t>E/C LEVEL</t>
  </si>
  <si>
    <t>DATE</t>
  </si>
  <si>
    <t>NAME</t>
  </si>
  <si>
    <t>CODE</t>
  </si>
  <si>
    <t>ORGANIZATION</t>
  </si>
  <si>
    <t>MANUFACTURING</t>
  </si>
  <si>
    <t>SUPPLIER</t>
  </si>
  <si>
    <t>LOCATION</t>
  </si>
  <si>
    <t>REASON FOR</t>
  </si>
  <si>
    <t>PART SUBMISSION WARRANT</t>
  </si>
  <si>
    <t>SPECIAL SAMPLE</t>
  </si>
  <si>
    <t>RE-SUBMISSION</t>
  </si>
  <si>
    <t>OTHER</t>
  </si>
  <si>
    <t>SUBMISSION</t>
  </si>
  <si>
    <t>PRE TEXTURE</t>
  </si>
  <si>
    <t>FIRST PRODUCTION SHIPMENT</t>
  </si>
  <si>
    <t>ENGINEERING CHANGE</t>
  </si>
  <si>
    <t>APPEARANCE EVALUATION</t>
  </si>
  <si>
    <t>AUTHORIZED CUSTOMER</t>
  </si>
  <si>
    <t>ORGANIZATION SOURCING AND TEXTURE INFORMATION</t>
  </si>
  <si>
    <t xml:space="preserve">   PRE-TEXTURE</t>
  </si>
  <si>
    <t>REPRESENTATIVE</t>
  </si>
  <si>
    <t xml:space="preserve">   EVALUATION</t>
  </si>
  <si>
    <t>SIGNATURE AND DATE</t>
  </si>
  <si>
    <t xml:space="preserve">   CORRECT</t>
  </si>
  <si>
    <t xml:space="preserve">   AND PROCEED</t>
  </si>
  <si>
    <t xml:space="preserve">   CORRECT AND</t>
  </si>
  <si>
    <t xml:space="preserve">   RESUBMIT</t>
  </si>
  <si>
    <t xml:space="preserve">   APPROVED TO</t>
  </si>
  <si>
    <t>X</t>
  </si>
  <si>
    <t>ETCH/TOOL/EDM</t>
  </si>
  <si>
    <t>COLOR EVALUATION</t>
  </si>
  <si>
    <t>TRISTIMULUS DATA</t>
  </si>
  <si>
    <t>METALLIC</t>
  </si>
  <si>
    <t>COLOR</t>
  </si>
  <si>
    <t>MASTER</t>
  </si>
  <si>
    <t>MATERIAL</t>
  </si>
  <si>
    <t>HUE</t>
  </si>
  <si>
    <t>VALUE</t>
  </si>
  <si>
    <t>CHROMA</t>
  </si>
  <si>
    <t>GLOSS</t>
  </si>
  <si>
    <t>BRILLIANCE</t>
  </si>
  <si>
    <t>SHIPPING</t>
  </si>
  <si>
    <t>SUFFIX</t>
  </si>
  <si>
    <t>DL*</t>
  </si>
  <si>
    <t>Da*</t>
  </si>
  <si>
    <t>Db*</t>
  </si>
  <si>
    <t>DE*</t>
  </si>
  <si>
    <t>CMC</t>
  </si>
  <si>
    <t>TYPE</t>
  </si>
  <si>
    <t>SOURCE</t>
  </si>
  <si>
    <t>RED</t>
  </si>
  <si>
    <t>YEL</t>
  </si>
  <si>
    <t>GRN</t>
  </si>
  <si>
    <t>BLU</t>
  </si>
  <si>
    <t>LIGHT</t>
  </si>
  <si>
    <t>DARK</t>
  </si>
  <si>
    <t>GRAY</t>
  </si>
  <si>
    <t>CLEAN</t>
  </si>
  <si>
    <t>HIGH</t>
  </si>
  <si>
    <t>LOW</t>
  </si>
  <si>
    <t>DISPOSITION</t>
  </si>
  <si>
    <t xml:space="preserve">COMMENTS:   </t>
  </si>
  <si>
    <t>Acceptance Conditions and Team Approval</t>
  </si>
  <si>
    <t>EnerSys  Function</t>
  </si>
  <si>
    <t>Decision</t>
  </si>
  <si>
    <t>Name</t>
  </si>
  <si>
    <t xml:space="preserve">Signature &amp; Date </t>
  </si>
  <si>
    <t>Site Quality</t>
  </si>
  <si>
    <t xml:space="preserve">Site Manufacturing Process /  SiteTechnical Departament </t>
  </si>
  <si>
    <t>Design authority / Designee</t>
  </si>
  <si>
    <t>* Decision: A=Accepted; R=Rejected; N=N/A</t>
  </si>
  <si>
    <t xml:space="preserve">Dimension Report </t>
  </si>
  <si>
    <t>Supplier:</t>
  </si>
  <si>
    <t>Part Number:</t>
  </si>
  <si>
    <t>EnerSys Location:</t>
  </si>
  <si>
    <t>Please add ballooned drawing of component.</t>
  </si>
  <si>
    <t>Range</t>
  </si>
  <si>
    <t>Tolerance</t>
  </si>
  <si>
    <t>Supplier fill in</t>
  </si>
  <si>
    <t>EnerSys Fill in</t>
  </si>
  <si>
    <t>MIN</t>
  </si>
  <si>
    <t>MAX</t>
  </si>
  <si>
    <t>#</t>
  </si>
  <si>
    <t>Description</t>
  </si>
  <si>
    <t>Type of measurement</t>
  </si>
  <si>
    <t>Nominal:</t>
  </si>
  <si>
    <t>Unit</t>
  </si>
  <si>
    <t>Equipment</t>
  </si>
  <si>
    <t xml:space="preserve">- </t>
  </si>
  <si>
    <t xml:space="preserve">+ </t>
  </si>
  <si>
    <t>OK</t>
  </si>
  <si>
    <t>NOK</t>
  </si>
  <si>
    <t>Signature &amp; Date</t>
  </si>
  <si>
    <t>Performance Test Results</t>
  </si>
  <si>
    <t>SUPPLIER:</t>
  </si>
  <si>
    <t>PART NUMBER:</t>
  </si>
  <si>
    <t>SUPPLIER/VENDOR CODE:</t>
  </si>
  <si>
    <t>PART NAME:</t>
  </si>
  <si>
    <t>NAME OF LABORATORY:</t>
  </si>
  <si>
    <t>DESIGN RECORD CHANGE LEVEL:</t>
  </si>
  <si>
    <t>*CUSTOMER SPECIFIED SUPPLIER/VENDOR CODE:</t>
  </si>
  <si>
    <t>ENGINEERING CHANGE DOCUMENTS:</t>
  </si>
  <si>
    <t>*If source approval is req'd, include the Supplier (Source) &amp; Customer assigned code.</t>
  </si>
  <si>
    <t>TEST SPECIFICATIONS / REV / DATE</t>
  </si>
  <si>
    <t>SPECIFICATION / LIMITS</t>
  </si>
  <si>
    <t>TEST DATE</t>
  </si>
  <si>
    <t>QTY. TESTED</t>
  </si>
  <si>
    <t>SUPPLIER /EnerSys TEST RESULTS (DATA) /                  TEST CONDITIONS</t>
  </si>
  <si>
    <t>NOT OK</t>
  </si>
  <si>
    <t>Blanket statements of conformance are unacceptable for any test results.</t>
  </si>
  <si>
    <t xml:space="preserve">Signature &amp; Date  </t>
  </si>
  <si>
    <t>Material Test Results</t>
  </si>
  <si>
    <t>ORGANIZATION:</t>
  </si>
  <si>
    <t>MATERIAL SUPPLIER:</t>
  </si>
  <si>
    <t>*CUSTOMER SPRCIFIED SUPPLIER/VENDOR CODE:</t>
  </si>
  <si>
    <t>MATERIAL SPEC. NO. / REV / DATE</t>
  </si>
  <si>
    <t>TEST DATA</t>
  </si>
  <si>
    <t>SUPPLIER TEST RESULTS (DATA)</t>
  </si>
  <si>
    <t>Gage Repeatability And Reproducibility Data Sheet Variable Data Results</t>
  </si>
  <si>
    <t>Gage Name</t>
  </si>
  <si>
    <t>Appraiser A</t>
  </si>
  <si>
    <t>Gage Number</t>
  </si>
  <si>
    <t>Appraiser B</t>
  </si>
  <si>
    <t>Characteristic</t>
  </si>
  <si>
    <t>Specification</t>
  </si>
  <si>
    <t>Gage Type</t>
  </si>
  <si>
    <t>Appraiser C</t>
  </si>
  <si>
    <t>USL</t>
  </si>
  <si>
    <t>LSL</t>
  </si>
  <si>
    <t>Characteristic Classification</t>
  </si>
  <si>
    <t>Trials</t>
  </si>
  <si>
    <t>Parts</t>
  </si>
  <si>
    <t>Appraisers</t>
  </si>
  <si>
    <t>Date Performed</t>
  </si>
  <si>
    <t>APPRAISER/</t>
  </si>
  <si>
    <t>AVERAGE</t>
  </si>
  <si>
    <t>Measurement Unit Analysis</t>
  </si>
  <si>
    <t>% Tolerance (Tol)</t>
  </si>
  <si>
    <t>TRIAL #</t>
  </si>
  <si>
    <t xml:space="preserve">  Repeatability - Equipment Variation (EV)</t>
  </si>
  <si>
    <t>1.  A</t>
  </si>
  <si>
    <t>EV</t>
  </si>
  <si>
    <t>=</t>
  </si>
  <si>
    <r>
      <rPr>
        <sz val="10"/>
        <rFont val="Calibri"/>
        <family val="2"/>
        <scheme val="minor"/>
      </rPr>
      <t xml:space="preserve">   x  K</t>
    </r>
    <r>
      <rPr>
        <vertAlign val="subscript"/>
        <sz val="10"/>
        <rFont val="Calibri"/>
        <family val="2"/>
        <scheme val="minor"/>
      </rPr>
      <t>1</t>
    </r>
  </si>
  <si>
    <t>K1</t>
  </si>
  <si>
    <t>% EV</t>
  </si>
  <si>
    <t>100 (EV/Tol)</t>
  </si>
  <si>
    <t>AVE</t>
  </si>
  <si>
    <r>
      <t>x</t>
    </r>
    <r>
      <rPr>
        <vertAlign val="sub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>=</t>
    </r>
  </si>
  <si>
    <t xml:space="preserve">  Reproducibility - Appraiser Variation (AV)</t>
  </si>
  <si>
    <t>R</t>
  </si>
  <si>
    <r>
      <t>r</t>
    </r>
    <r>
      <rPr>
        <vertAlign val="sub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>=</t>
    </r>
  </si>
  <si>
    <t>AV</t>
  </si>
  <si>
    <r>
      <t xml:space="preserve">{(   </t>
    </r>
    <r>
      <rPr>
        <vertAlign val="subscript"/>
        <sz val="10"/>
        <rFont val="Calibri"/>
        <family val="2"/>
        <scheme val="minor"/>
      </rPr>
      <t>DIFF</t>
    </r>
    <r>
      <rPr>
        <sz val="10"/>
        <rFont val="Calibri"/>
        <family val="2"/>
        <scheme val="minor"/>
      </rPr>
      <t xml:space="preserve"> x K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- (EV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/nr)}</t>
    </r>
  </si>
  <si>
    <t>% AV</t>
  </si>
  <si>
    <t>100 (AV/Tol)</t>
  </si>
  <si>
    <t>6.  B</t>
  </si>
  <si>
    <r>
      <t>K</t>
    </r>
    <r>
      <rPr>
        <vertAlign val="subscript"/>
        <sz val="10"/>
        <rFont val="Calibri"/>
        <family val="2"/>
        <scheme val="minor"/>
      </rPr>
      <t>2</t>
    </r>
  </si>
  <si>
    <t xml:space="preserve">   n = number of parts</t>
  </si>
  <si>
    <r>
      <t>x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=</t>
    </r>
  </si>
  <si>
    <t xml:space="preserve">  Repeatability &amp; Reproducibility (R &amp; R)</t>
  </si>
  <si>
    <t xml:space="preserve">   r = number of trials</t>
  </si>
  <si>
    <r>
      <t>r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=</t>
    </r>
  </si>
  <si>
    <t>R &amp; R</t>
  </si>
  <si>
    <r>
      <t>{(EV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+ AV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)}</t>
    </r>
  </si>
  <si>
    <r>
      <t>K</t>
    </r>
    <r>
      <rPr>
        <b/>
        <vertAlign val="subscript"/>
        <sz val="10"/>
        <rFont val="Calibri"/>
        <family val="2"/>
        <scheme val="minor"/>
      </rPr>
      <t>3</t>
    </r>
  </si>
  <si>
    <t>11.  C</t>
  </si>
  <si>
    <t>% R&amp;R</t>
  </si>
  <si>
    <t>100 (R&amp;R/Tol)</t>
  </si>
  <si>
    <t xml:space="preserve">  Part Variation (PV)</t>
  </si>
  <si>
    <r>
      <t>x</t>
    </r>
    <r>
      <rPr>
        <vertAlign val="subscript"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=</t>
    </r>
  </si>
  <si>
    <t>PV</t>
  </si>
  <si>
    <r>
      <t>R</t>
    </r>
    <r>
      <rPr>
        <vertAlign val="subscript"/>
        <sz val="10"/>
        <rFont val="Calibri"/>
        <family val="2"/>
        <scheme val="minor"/>
      </rPr>
      <t>P</t>
    </r>
    <r>
      <rPr>
        <sz val="10"/>
        <rFont val="Calibri"/>
        <family val="2"/>
        <scheme val="minor"/>
      </rPr>
      <t xml:space="preserve"> x K</t>
    </r>
    <r>
      <rPr>
        <vertAlign val="subscript"/>
        <sz val="10"/>
        <rFont val="Calibri"/>
        <family val="2"/>
        <scheme val="minor"/>
      </rPr>
      <t>3</t>
    </r>
  </si>
  <si>
    <r>
      <t>r</t>
    </r>
    <r>
      <rPr>
        <vertAlign val="subscript"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=</t>
    </r>
  </si>
  <si>
    <t xml:space="preserve">16. PART </t>
  </si>
  <si>
    <t xml:space="preserve"> =</t>
  </si>
  <si>
    <t>% PV</t>
  </si>
  <si>
    <t>100 (PV/Tol)</t>
  </si>
  <si>
    <t xml:space="preserve">     AVE ( Xp )</t>
  </si>
  <si>
    <r>
      <t>R</t>
    </r>
    <r>
      <rPr>
        <vertAlign val="subscript"/>
        <sz val="10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=</t>
    </r>
  </si>
  <si>
    <r>
      <t>(</t>
    </r>
    <r>
      <rPr>
        <sz val="12"/>
        <rFont val="Calibri"/>
        <family val="2"/>
        <scheme val="minor"/>
      </rPr>
      <t>r</t>
    </r>
    <r>
      <rPr>
        <vertAlign val="sub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+ </t>
    </r>
    <r>
      <rPr>
        <sz val="12"/>
        <rFont val="Calibri"/>
        <family val="2"/>
        <scheme val="minor"/>
      </rPr>
      <t>r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+ </t>
    </r>
    <r>
      <rPr>
        <sz val="12"/>
        <rFont val="Calibri"/>
        <family val="2"/>
        <scheme val="minor"/>
      </rPr>
      <t>r</t>
    </r>
    <r>
      <rPr>
        <vertAlign val="subscript"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) / (# OF APPRAISERS) =</t>
    </r>
  </si>
  <si>
    <t> =</t>
  </si>
  <si>
    <t>Tol</t>
  </si>
  <si>
    <t>Upper - Lower</t>
  </si>
  <si>
    <r>
      <t xml:space="preserve">(Max </t>
    </r>
    <r>
      <rPr>
        <sz val="12"/>
        <rFont val="Calibri"/>
        <family val="2"/>
        <scheme val="minor"/>
      </rPr>
      <t>x</t>
    </r>
    <r>
      <rPr>
        <sz val="10"/>
        <rFont val="Calibri"/>
        <family val="2"/>
        <scheme val="minor"/>
      </rPr>
      <t xml:space="preserve"> - Min </t>
    </r>
    <r>
      <rPr>
        <sz val="12"/>
        <rFont val="Calibri"/>
        <family val="2"/>
        <scheme val="minor"/>
      </rPr>
      <t>x</t>
    </r>
    <r>
      <rPr>
        <sz val="10"/>
        <rFont val="Calibri"/>
        <family val="2"/>
        <scheme val="minor"/>
      </rPr>
      <t>) =</t>
    </r>
  </si>
  <si>
    <r>
      <t>x</t>
    </r>
    <r>
      <rPr>
        <vertAlign val="subscript"/>
        <sz val="10"/>
        <rFont val="Calibri"/>
        <family val="2"/>
        <scheme val="minor"/>
      </rPr>
      <t>DIFF</t>
    </r>
    <r>
      <rPr>
        <sz val="10"/>
        <rFont val="Calibri"/>
        <family val="2"/>
        <scheme val="minor"/>
      </rPr>
      <t>=</t>
    </r>
  </si>
  <si>
    <r>
      <rPr>
        <sz val="10"/>
        <rFont val="Calibri"/>
        <family val="2"/>
        <scheme val="minor"/>
      </rPr>
      <t xml:space="preserve"> x D</t>
    </r>
    <r>
      <rPr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>* =</t>
    </r>
  </si>
  <si>
    <r>
      <t>UCL</t>
    </r>
    <r>
      <rPr>
        <vertAlign val="subscript"/>
        <sz val="10"/>
        <rFont val="Calibri"/>
        <family val="2"/>
        <scheme val="minor"/>
      </rPr>
      <t>R</t>
    </r>
    <r>
      <rPr>
        <sz val="10"/>
        <rFont val="Calibri"/>
        <family val="2"/>
        <scheme val="minor"/>
      </rPr>
      <t>=</t>
    </r>
  </si>
  <si>
    <r>
      <rPr>
        <sz val="10"/>
        <rFont val="Calibri"/>
        <family val="2"/>
        <scheme val="minor"/>
      </rPr>
      <t xml:space="preserve"> x D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* =</t>
    </r>
  </si>
  <si>
    <r>
      <t>LCL</t>
    </r>
    <r>
      <rPr>
        <vertAlign val="subscript"/>
        <sz val="10"/>
        <rFont val="Calibri"/>
        <family val="2"/>
        <scheme val="minor"/>
      </rPr>
      <t>R</t>
    </r>
    <r>
      <rPr>
        <sz val="10"/>
        <rFont val="Calibri"/>
        <family val="2"/>
        <scheme val="minor"/>
      </rPr>
      <t>=</t>
    </r>
  </si>
  <si>
    <t>R ̿</t>
  </si>
  <si>
    <t>All calculations are based upon predicting 5.15 sigma (99.0% of the area under the normal distribution curve).</t>
  </si>
  <si>
    <r>
      <t>* D</t>
    </r>
    <r>
      <rPr>
        <vertAlign val="subscript"/>
        <sz val="8"/>
        <rFont val="Calibri"/>
        <family val="2"/>
        <scheme val="minor"/>
      </rPr>
      <t>4</t>
    </r>
    <r>
      <rPr>
        <sz val="8"/>
        <rFont val="Calibri"/>
        <family val="2"/>
        <scheme val="minor"/>
      </rPr>
      <t xml:space="preserve"> =3.27 for 2 trials and 2.58 for 3 trials;  D</t>
    </r>
    <r>
      <rPr>
        <vertAlign val="sub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 = 0 for up to 7 trials.  UCL</t>
    </r>
    <r>
      <rPr>
        <vertAlign val="subscript"/>
        <sz val="8"/>
        <rFont val="Calibri"/>
        <family val="2"/>
        <scheme val="minor"/>
      </rPr>
      <t>R</t>
    </r>
    <r>
      <rPr>
        <sz val="8"/>
        <rFont val="Calibri"/>
        <family val="2"/>
        <scheme val="minor"/>
      </rPr>
      <t xml:space="preserve"> represents the limit of individual R's.  Circle those that are</t>
    </r>
  </si>
  <si>
    <r>
      <t>K</t>
    </r>
    <r>
      <rPr>
        <vertAlign val="sub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is 5.15/d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, where 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is dependent on the number of trials (m) and the number if parts times the number of operators (g) which is</t>
    </r>
  </si>
  <si>
    <t>beyond this limit.  Identify the cause and correct.  Repeat these readings using the same appraiser and unit as originally used or dis-</t>
  </si>
  <si>
    <t>assumed to be greater than 15.</t>
  </si>
  <si>
    <t>card values and re-average and recompute R and the limiting value from the remaining observations.</t>
  </si>
  <si>
    <t>AV - If a negative value is calculated under the square root sign, the appraiser variation (AV) defaults to zero (0).</t>
  </si>
  <si>
    <r>
      <t>K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is 5.15/d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, where 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is dependent on the number of operators (m) and (g) is 1, since there is only one range calculation.</t>
    </r>
  </si>
  <si>
    <r>
      <t>K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is 5.15/d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, where 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is dependent on the number of parts (m) and (g) is 1, since there is only one range calculation.</t>
    </r>
  </si>
  <si>
    <r>
      <t>d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is obtained from Table D</t>
    </r>
    <r>
      <rPr>
        <vertAlign val="sub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>, "Quality Control and Industrial Statistics", A.J. Duncan.</t>
    </r>
  </si>
  <si>
    <t>Gage Repeatability And Reproducibility Report Short Form Attribute Results</t>
  </si>
  <si>
    <t>Characteristic/Specification</t>
  </si>
  <si>
    <t>APPRAISER A</t>
  </si>
  <si>
    <t>APPRAISER B</t>
  </si>
  <si>
    <t>PART #</t>
  </si>
  <si>
    <t>TRIAL #1</t>
  </si>
  <si>
    <t>TRIAL #2</t>
  </si>
  <si>
    <t>All measurement decisions agree?</t>
  </si>
  <si>
    <t>Remarks</t>
  </si>
  <si>
    <t>Potential Failure Mode And Effects Analysis (Design FMEA)</t>
  </si>
  <si>
    <t>FMEA Number:</t>
  </si>
  <si>
    <t xml:space="preserve">Item:  </t>
  </si>
  <si>
    <t>Process Responsibility:</t>
  </si>
  <si>
    <t>Page:</t>
  </si>
  <si>
    <t xml:space="preserve">of </t>
  </si>
  <si>
    <t xml:space="preserve">Model Year(s)/Program(s)  </t>
  </si>
  <si>
    <t>Key Date</t>
  </si>
  <si>
    <t>Prepared By:</t>
  </si>
  <si>
    <t>Core Team:</t>
  </si>
  <si>
    <t>FMEA Date (orig):</t>
  </si>
  <si>
    <t>Process Step / Function</t>
  </si>
  <si>
    <t>Potential Failure Mode</t>
  </si>
  <si>
    <t>Potential Effect(s) of Failure</t>
  </si>
  <si>
    <t>Severity</t>
  </si>
  <si>
    <t>Classification</t>
  </si>
  <si>
    <t>Potential Cause(s) of Failure</t>
  </si>
  <si>
    <t>Occurrence</t>
  </si>
  <si>
    <t>Current Process Controls (Prevention)</t>
  </si>
  <si>
    <t>Current Process Controls (Detection)</t>
  </si>
  <si>
    <t>Detection</t>
  </si>
  <si>
    <t>RPN</t>
  </si>
  <si>
    <t>Recommended Action</t>
  </si>
  <si>
    <t>Responsibility &amp; Target Completion Date</t>
  </si>
  <si>
    <t>Action Results</t>
  </si>
  <si>
    <t>e</t>
  </si>
  <si>
    <t>R.</t>
  </si>
  <si>
    <t xml:space="preserve">Actions Taken &amp; Effective Date </t>
  </si>
  <si>
    <t>t</t>
  </si>
  <si>
    <t>P.</t>
  </si>
  <si>
    <t>N.</t>
  </si>
  <si>
    <t>c</t>
  </si>
  <si>
    <t>Potential Failure Mode And Effects Analysis (Process FMEA)</t>
  </si>
  <si>
    <t>Process Flow Diagram</t>
  </si>
  <si>
    <t>DATE:</t>
  </si>
  <si>
    <t>Part Description:</t>
  </si>
  <si>
    <t>ECL:</t>
  </si>
  <si>
    <t>PREPARED BY:</t>
  </si>
  <si>
    <t>STEP</t>
  </si>
  <si>
    <t>FABRICATION</t>
  </si>
  <si>
    <t>MOVE</t>
  </si>
  <si>
    <t>STORE</t>
  </si>
  <si>
    <t>INSPECT</t>
  </si>
  <si>
    <t>OPERATION DESCRIPTION</t>
  </si>
  <si>
    <t>ITEM #</t>
  </si>
  <si>
    <t>PRODUCT AND PROCESS CHARACTERISTICS</t>
  </si>
  <si>
    <t>CONTROL METHODS</t>
  </si>
  <si>
    <t>Control Plan</t>
  </si>
  <si>
    <t>Control Plan Number</t>
  </si>
  <si>
    <t>Key Contact/Phone</t>
  </si>
  <si>
    <t>Date (Orig.)</t>
  </si>
  <si>
    <t>Date (Rev.)</t>
  </si>
  <si>
    <t>Part Number/Latest Change Level</t>
  </si>
  <si>
    <t>Core Team</t>
  </si>
  <si>
    <t>Customer Engineering Approval/Date (If Req'd.)</t>
  </si>
  <si>
    <t>Part Name/Description</t>
  </si>
  <si>
    <t>Supplier/Plant Approval/Date</t>
  </si>
  <si>
    <t>Customer Quality Approval/Date (If Req'd.)</t>
  </si>
  <si>
    <t>Supplier/Plant</t>
  </si>
  <si>
    <t>Supplier Code</t>
  </si>
  <si>
    <t>Other Approval/Date (If Req'd.)</t>
  </si>
  <si>
    <t>Part / Process Number</t>
  </si>
  <si>
    <t>Process Name / Operation Description</t>
  </si>
  <si>
    <t>Machine, Device, Jig, Tools for Manufacturing, etc…</t>
  </si>
  <si>
    <t>CHARACTERISTICS</t>
  </si>
  <si>
    <t>METHODS</t>
  </si>
  <si>
    <t>Reaction Plan</t>
  </si>
  <si>
    <t>Number</t>
  </si>
  <si>
    <t>Product</t>
  </si>
  <si>
    <t>Process</t>
  </si>
  <si>
    <t>Product / Process
Specification / Tolerance</t>
  </si>
  <si>
    <t>Evaluation / Measurement Technique</t>
  </si>
  <si>
    <t>SAMPLE</t>
  </si>
  <si>
    <t>Control Method</t>
  </si>
  <si>
    <t>REACTION</t>
  </si>
  <si>
    <t>SIZE</t>
  </si>
  <si>
    <t>FREQ.</t>
  </si>
  <si>
    <t>PLAN</t>
  </si>
  <si>
    <t xml:space="preserve">Capabilty study results </t>
  </si>
  <si>
    <t>EnerSys part Number</t>
  </si>
  <si>
    <t xml:space="preserve">Drawing Number </t>
  </si>
  <si>
    <t xml:space="preserve">Name </t>
  </si>
  <si>
    <t>Site Quality/ Technical</t>
  </si>
  <si>
    <t>Supplier part Number</t>
  </si>
  <si>
    <t xml:space="preserve">Form Color designation </t>
  </si>
  <si>
    <t>Development/ Technical / Engineering</t>
  </si>
  <si>
    <t>* Decision: A=Accepted; R=Rejected</t>
  </si>
  <si>
    <t xml:space="preserve">Example </t>
  </si>
  <si>
    <t>Characteristic 1</t>
  </si>
  <si>
    <t>Characteristic 2</t>
  </si>
  <si>
    <t>Characteristic  3</t>
  </si>
  <si>
    <t xml:space="preserve">Characteristic 4 </t>
  </si>
  <si>
    <t>Characteristic 5</t>
  </si>
  <si>
    <t>Characteristic 6</t>
  </si>
  <si>
    <t>Characteristic 7</t>
  </si>
  <si>
    <t>Characteristic 8</t>
  </si>
  <si>
    <t>Characteristic 9</t>
  </si>
  <si>
    <t>Characteristic 10</t>
  </si>
  <si>
    <t>Characteristic 11</t>
  </si>
  <si>
    <t>Characteristic 12</t>
  </si>
  <si>
    <t>Characteristic 13</t>
  </si>
  <si>
    <t>Characteristic 14</t>
  </si>
  <si>
    <t>Characteristic 15</t>
  </si>
  <si>
    <t>Characteristic 16</t>
  </si>
  <si>
    <t>Characteristic 17</t>
  </si>
  <si>
    <t>Characteristic 18</t>
  </si>
  <si>
    <t>Characteristic 19</t>
  </si>
  <si>
    <t>Characteristic 20</t>
  </si>
  <si>
    <t>Characteristic 21</t>
  </si>
  <si>
    <t>Characteristic 22</t>
  </si>
  <si>
    <t>Characteristic 23</t>
  </si>
  <si>
    <t>Characteristic 24</t>
  </si>
  <si>
    <t>Characteristic 25</t>
  </si>
  <si>
    <t>Characteristic 26</t>
  </si>
  <si>
    <t>Characteristic 27</t>
  </si>
  <si>
    <t>Characteristic 28</t>
  </si>
  <si>
    <t>Characteristic 29</t>
  </si>
  <si>
    <t>Characteristic 30</t>
  </si>
  <si>
    <t>Characteristic 31</t>
  </si>
  <si>
    <t>Characteristic 32</t>
  </si>
  <si>
    <t>Characteristic 33</t>
  </si>
  <si>
    <t>Characteristic 34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</si>
  <si>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</si>
  <si>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</si>
  <si>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</si>
  <si>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</si>
  <si>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</si>
  <si>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</si>
  <si>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</si>
  <si>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</si>
  <si>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</si>
  <si>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</si>
  <si>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</si>
  <si>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</si>
  <si>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</si>
  <si>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</si>
  <si>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</si>
  <si>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</si>
  <si>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</si>
  <si>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</si>
  <si>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</si>
  <si>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</si>
  <si>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</si>
  <si>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</si>
  <si>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</si>
  <si>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</si>
  <si>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</si>
  <si>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</si>
  <si>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</si>
  <si>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</si>
  <si>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</si>
  <si>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</si>
  <si>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</si>
  <si>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</si>
  <si>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</si>
  <si>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</si>
  <si>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</si>
  <si>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Target</t>
  </si>
  <si>
    <t>+ Tol</t>
  </si>
  <si>
    <t>- Tol</t>
  </si>
  <si>
    <t>USL-LSL</t>
  </si>
  <si>
    <t>s</t>
  </si>
  <si>
    <t>sest</t>
  </si>
  <si>
    <t>Cp</t>
  </si>
  <si>
    <t>Cpk</t>
  </si>
  <si>
    <t>CpU</t>
  </si>
  <si>
    <t>CpL</t>
  </si>
  <si>
    <t>Cr</t>
  </si>
  <si>
    <t>DZ</t>
  </si>
  <si>
    <t>Cpm</t>
  </si>
  <si>
    <t>Pp</t>
  </si>
  <si>
    <t>Ppk</t>
  </si>
  <si>
    <t>PpU</t>
  </si>
  <si>
    <t>PpL</t>
  </si>
  <si>
    <t>Sample #</t>
  </si>
  <si>
    <t>Example</t>
  </si>
  <si>
    <t>Characteristic 162</t>
  </si>
  <si>
    <t>Range2</t>
  </si>
  <si>
    <t>Range3</t>
  </si>
  <si>
    <t>Range4</t>
  </si>
  <si>
    <t>Range5</t>
  </si>
  <si>
    <t>Range6</t>
  </si>
  <si>
    <t>Range7</t>
  </si>
  <si>
    <t>Range8</t>
  </si>
  <si>
    <t>Range9</t>
  </si>
  <si>
    <t>Range10</t>
  </si>
  <si>
    <t>Range11</t>
  </si>
  <si>
    <t>Range12</t>
  </si>
  <si>
    <t>Range13</t>
  </si>
  <si>
    <t>Range14</t>
  </si>
  <si>
    <t>Range15</t>
  </si>
  <si>
    <t>Range16</t>
  </si>
  <si>
    <t>Range17</t>
  </si>
  <si>
    <t>Range18</t>
  </si>
  <si>
    <t>Range19</t>
  </si>
  <si>
    <t>Range20</t>
  </si>
  <si>
    <t>Range21</t>
  </si>
  <si>
    <t>Range22</t>
  </si>
  <si>
    <t>Range23</t>
  </si>
  <si>
    <t>Range24</t>
  </si>
  <si>
    <t>Range25</t>
  </si>
  <si>
    <t>Range26</t>
  </si>
  <si>
    <t>Range27</t>
  </si>
  <si>
    <t>Range28</t>
  </si>
  <si>
    <t>Range29</t>
  </si>
  <si>
    <t>Range30</t>
  </si>
  <si>
    <t>Range31</t>
  </si>
  <si>
    <t>Range32</t>
  </si>
  <si>
    <t>Range33</t>
  </si>
  <si>
    <t>Range34</t>
  </si>
  <si>
    <t>Range35</t>
  </si>
  <si>
    <t xml:space="preserve">EnerSys </t>
  </si>
  <si>
    <t>GLOBAL QUALITY MANAGEMENT SYSTEM</t>
  </si>
  <si>
    <t>PROPRIETARY DOCUMENT</t>
  </si>
  <si>
    <t>DOCUMENT NUMBER:</t>
  </si>
  <si>
    <t>QMS-GFORM-029</t>
  </si>
  <si>
    <r>
      <t xml:space="preserve">REVISION: </t>
    </r>
    <r>
      <rPr>
        <sz val="10"/>
        <color rgb="FFFF0000"/>
        <rFont val="Arial"/>
        <family val="2"/>
      </rPr>
      <t xml:space="preserve">AC   </t>
    </r>
    <r>
      <rPr>
        <sz val="10"/>
        <rFont val="Arial"/>
        <family val="2"/>
      </rPr>
      <t xml:space="preserve">              SUPERCEDES: AB            CHANGE NO: </t>
    </r>
    <r>
      <rPr>
        <sz val="10"/>
        <color rgb="FFFF0000"/>
        <rFont val="Arial"/>
        <family val="2"/>
      </rPr>
      <t>ECO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1002383</t>
    </r>
  </si>
  <si>
    <t>DOCUMENT TITLE:</t>
  </si>
  <si>
    <t>PPAP Template Example</t>
  </si>
  <si>
    <t>Revision</t>
  </si>
  <si>
    <t>Release</t>
  </si>
  <si>
    <t>By</t>
  </si>
  <si>
    <t>Description of Change</t>
  </si>
  <si>
    <t>CHANGE NO.</t>
  </si>
  <si>
    <t>Committed Change</t>
  </si>
  <si>
    <t>AA</t>
  </si>
  <si>
    <t>M.Jarnot</t>
  </si>
  <si>
    <t>Initial Release</t>
  </si>
  <si>
    <t>No</t>
  </si>
  <si>
    <t>AB</t>
  </si>
  <si>
    <t>11/10/21</t>
  </si>
  <si>
    <t>M. Devarala</t>
  </si>
  <si>
    <t>Added Enersys Location on the dimensional report. 
Changed sheet number on the dimensional report from 6 to 04 - based on the 
sequence.
Added the " Acceptance condition and team approval” to
a.      03_Appearance approval. 
b.      04_Dimensional Report. 
c.      05_Material test report. 
d.      06_Performance test report
4Added Number 13 _ Capability study - form consist of the formulas for the 
calculation of the CP &amp; Cpk and all other things needed for a good cap study
analysis. This will be a help full form for the supplier who does not have a 
cap study forms.</t>
  </si>
  <si>
    <t>AC</t>
  </si>
  <si>
    <t>02/17/23</t>
  </si>
  <si>
    <t>A.WALA</t>
  </si>
  <si>
    <t>Aligning PPAP form with standard.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</si>
</sst>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0.000"/>
    <numFmt numFmtId="166" formatCode="0.0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sz val="8"/>
      <color rgb="FF000000"/>
      <name val="Tahoma"/>
      <family val="2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color indexed="12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sz val="8.5"/>
      <name val="Calibri"/>
      <family val="2"/>
      <scheme val="minor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6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name val="Cambria Math"/>
      <family val="1"/>
    </font>
    <font>
      <b/>
      <sz val="8"/>
      <color rgb="FF000000"/>
      <name val="Tahoma"/>
      <family val="2"/>
    </font>
    <font>
      <strike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20"/>
      <color indexed="10"/>
      <name val="Arial"/>
      <family val="2"/>
    </font>
    <font>
      <b/>
      <i/>
      <sz val="10"/>
      <name val="Calibri"/>
      <family val="2"/>
      <scheme val="minor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8" fillId="2" borderId="49" applyNumberFormat="0" applyFont="0" applyAlignment="0" applyProtection="0"/>
    <xf numFmtId="0" fontId="37" fillId="0" borderId="0"/>
    <xf numFmtId="0" fontId="43" fillId="0" borderId="0"/>
    <xf numFmtId="0" fontId="45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60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25" xfId="0" applyBorder="1"/>
    <xf numFmtId="0" fontId="0" fillId="0" borderId="18" xfId="0" applyBorder="1"/>
    <xf numFmtId="0" fontId="0" fillId="0" borderId="31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7" xfId="0" applyFont="1" applyBorder="1"/>
    <xf numFmtId="0" fontId="7" fillId="0" borderId="3" xfId="0" applyFont="1" applyBorder="1"/>
    <xf numFmtId="0" fontId="7" fillId="0" borderId="25" xfId="0" applyFont="1" applyBorder="1"/>
    <xf numFmtId="0" fontId="11" fillId="0" borderId="0" xfId="0" applyFont="1"/>
    <xf numFmtId="0" fontId="7" fillId="0" borderId="1" xfId="0" applyFont="1" applyBorder="1"/>
    <xf numFmtId="0" fontId="11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/>
    </xf>
    <xf numFmtId="0" fontId="7" fillId="0" borderId="26" xfId="0" applyFont="1" applyBorder="1"/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25" xfId="0" applyFont="1" applyBorder="1"/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/>
    <xf numFmtId="0" fontId="13" fillId="0" borderId="0" xfId="0" applyFont="1" applyAlignment="1">
      <alignment horizontal="right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/>
    <xf numFmtId="0" fontId="13" fillId="0" borderId="0" xfId="0" applyFont="1" applyAlignment="1">
      <alignment horizontal="left" wrapText="1"/>
    </xf>
    <xf numFmtId="0" fontId="11" fillId="0" borderId="25" xfId="0" applyFont="1" applyBorder="1"/>
    <xf numFmtId="0" fontId="16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3" xfId="0" applyFont="1" applyBorder="1" applyAlignment="1" applyProtection="1">
      <alignment horizontal="left" shrinkToFit="1"/>
      <protection locked="0"/>
    </xf>
    <xf numFmtId="0" fontId="16" fillId="0" borderId="0" xfId="0" applyFont="1"/>
    <xf numFmtId="0" fontId="17" fillId="0" borderId="0" xfId="0" applyFont="1" applyAlignment="1">
      <alignment horizontal="left"/>
    </xf>
    <xf numFmtId="0" fontId="13" fillId="0" borderId="0" xfId="0" applyFont="1" applyAlignment="1" applyProtection="1">
      <alignment horizontal="left" vertical="top" wrapText="1" shrinkToFit="1"/>
      <protection locked="0"/>
    </xf>
    <xf numFmtId="0" fontId="13" fillId="0" borderId="0" xfId="0" applyFont="1" applyAlignment="1">
      <alignment horizontal="centerContinuous"/>
    </xf>
    <xf numFmtId="0" fontId="13" fillId="0" borderId="14" xfId="0" applyFont="1" applyBorder="1"/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0" fontId="13" fillId="0" borderId="17" xfId="0" applyFont="1" applyBorder="1"/>
    <xf numFmtId="0" fontId="16" fillId="0" borderId="0" xfId="0" applyFont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26" xfId="0" applyFont="1" applyBorder="1"/>
    <xf numFmtId="0" fontId="13" fillId="0" borderId="40" xfId="0" applyFont="1" applyBorder="1"/>
    <xf numFmtId="15" fontId="13" fillId="0" borderId="0" xfId="0" applyNumberFormat="1" applyFont="1"/>
    <xf numFmtId="0" fontId="13" fillId="0" borderId="18" xfId="0" applyFont="1" applyBorder="1"/>
    <xf numFmtId="0" fontId="18" fillId="0" borderId="0" xfId="0" quotePrefix="1" applyFont="1" applyAlignment="1">
      <alignment horizontal="left"/>
    </xf>
    <xf numFmtId="0" fontId="19" fillId="0" borderId="0" xfId="0" applyFont="1"/>
    <xf numFmtId="0" fontId="11" fillId="0" borderId="2" xfId="0" applyFont="1" applyBorder="1"/>
    <xf numFmtId="0" fontId="7" fillId="0" borderId="4" xfId="0" applyFont="1" applyBorder="1"/>
    <xf numFmtId="0" fontId="7" fillId="0" borderId="3" xfId="0" applyFont="1" applyBorder="1" applyProtection="1">
      <protection locked="0"/>
    </xf>
    <xf numFmtId="0" fontId="11" fillId="0" borderId="7" xfId="0" applyFont="1" applyBorder="1"/>
    <xf numFmtId="0" fontId="7" fillId="0" borderId="1" xfId="0" applyFont="1" applyBorder="1" applyProtection="1">
      <protection locked="0"/>
    </xf>
    <xf numFmtId="0" fontId="7" fillId="0" borderId="8" xfId="0" applyFont="1" applyBorder="1"/>
    <xf numFmtId="0" fontId="12" fillId="0" borderId="1" xfId="0" applyFont="1" applyBorder="1"/>
    <xf numFmtId="0" fontId="7" fillId="0" borderId="7" xfId="0" applyFont="1" applyBorder="1"/>
    <xf numFmtId="0" fontId="12" fillId="0" borderId="3" xfId="0" applyFont="1" applyBorder="1"/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right"/>
    </xf>
    <xf numFmtId="0" fontId="11" fillId="0" borderId="3" xfId="0" applyFont="1" applyBorder="1"/>
    <xf numFmtId="0" fontId="11" fillId="0" borderId="1" xfId="0" applyFont="1" applyBorder="1"/>
    <xf numFmtId="0" fontId="23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/>
    <xf numFmtId="0" fontId="11" fillId="0" borderId="16" xfId="0" quotePrefix="1" applyFont="1" applyBorder="1" applyAlignment="1">
      <alignment horizontal="left"/>
    </xf>
    <xf numFmtId="0" fontId="11" fillId="0" borderId="18" xfId="0" applyFont="1" applyBorder="1"/>
    <xf numFmtId="0" fontId="7" fillId="0" borderId="6" xfId="0" applyFont="1" applyBorder="1"/>
    <xf numFmtId="0" fontId="11" fillId="0" borderId="5" xfId="0" applyFont="1" applyBorder="1"/>
    <xf numFmtId="0" fontId="11" fillId="0" borderId="19" xfId="0" applyFont="1" applyBorder="1"/>
    <xf numFmtId="0" fontId="7" fillId="0" borderId="27" xfId="0" applyFont="1" applyBorder="1"/>
    <xf numFmtId="0" fontId="11" fillId="0" borderId="31" xfId="0" applyFont="1" applyBorder="1"/>
    <xf numFmtId="0" fontId="7" fillId="0" borderId="32" xfId="0" applyFont="1" applyBorder="1"/>
    <xf numFmtId="0" fontId="23" fillId="0" borderId="0" xfId="0" applyFont="1" applyAlignment="1">
      <alignment horizontal="center"/>
    </xf>
    <xf numFmtId="0" fontId="7" fillId="0" borderId="9" xfId="0" applyFont="1" applyBorder="1"/>
    <xf numFmtId="0" fontId="7" fillId="0" borderId="2" xfId="0" applyFont="1" applyBorder="1"/>
    <xf numFmtId="0" fontId="7" fillId="0" borderId="16" xfId="0" applyFont="1" applyBorder="1"/>
    <xf numFmtId="0" fontId="11" fillId="0" borderId="9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8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11" fillId="0" borderId="27" xfId="0" applyFont="1" applyBorder="1" applyAlignment="1">
      <alignment horizontal="centerContinuous"/>
    </xf>
    <xf numFmtId="0" fontId="11" fillId="0" borderId="2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7" fillId="0" borderId="12" xfId="0" applyFont="1" applyBorder="1" applyProtection="1">
      <protection locked="0"/>
    </xf>
    <xf numFmtId="0" fontId="7" fillId="0" borderId="42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43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11" fillId="0" borderId="2" xfId="0" quotePrefix="1" applyFont="1" applyBorder="1" applyAlignment="1">
      <alignment horizontal="left"/>
    </xf>
    <xf numFmtId="0" fontId="11" fillId="0" borderId="2" xfId="0" quotePrefix="1" applyFont="1" applyBorder="1" applyAlignment="1">
      <alignment horizontal="right"/>
    </xf>
    <xf numFmtId="0" fontId="11" fillId="0" borderId="5" xfId="0" quotePrefix="1" applyFont="1" applyBorder="1" applyAlignment="1">
      <alignment horizontal="right"/>
    </xf>
    <xf numFmtId="0" fontId="11" fillId="0" borderId="7" xfId="0" applyFont="1" applyBorder="1" applyAlignment="1">
      <alignment horizontal="center" wrapText="1"/>
    </xf>
    <xf numFmtId="0" fontId="11" fillId="0" borderId="7" xfId="0" quotePrefix="1" applyFont="1" applyBorder="1" applyAlignment="1">
      <alignment horizontal="center" wrapText="1"/>
    </xf>
    <xf numFmtId="0" fontId="11" fillId="0" borderId="10" xfId="0" quotePrefix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9" fillId="0" borderId="12" xfId="0" applyFont="1" applyBorder="1" applyProtection="1">
      <protection locked="0"/>
    </xf>
    <xf numFmtId="0" fontId="19" fillId="0" borderId="30" xfId="0" applyFont="1" applyBorder="1" applyProtection="1"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1" fillId="0" borderId="5" xfId="0" quotePrefix="1" applyFont="1" applyBorder="1" applyAlignment="1">
      <alignment horizontal="left"/>
    </xf>
    <xf numFmtId="0" fontId="7" fillId="0" borderId="28" xfId="0" applyFont="1" applyBorder="1"/>
    <xf numFmtId="0" fontId="7" fillId="0" borderId="29" xfId="0" applyFont="1" applyBorder="1" applyAlignment="1">
      <alignment horizontal="centerContinuous"/>
    </xf>
    <xf numFmtId="0" fontId="7" fillId="0" borderId="30" xfId="0" applyFont="1" applyBorder="1" applyAlignment="1">
      <alignment horizontal="centerContinuous"/>
    </xf>
    <xf numFmtId="0" fontId="11" fillId="0" borderId="1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2" xfId="0" applyFont="1" applyBorder="1"/>
    <xf numFmtId="0" fontId="7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8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1" fillId="0" borderId="12" xfId="0" quotePrefix="1" applyFont="1" applyBorder="1" applyAlignment="1">
      <alignment horizontal="center" wrapText="1"/>
    </xf>
    <xf numFmtId="0" fontId="19" fillId="0" borderId="9" xfId="0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1" fillId="0" borderId="12" xfId="0" quotePrefix="1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7" fillId="3" borderId="0" xfId="0" applyFont="1" applyFill="1"/>
    <xf numFmtId="0" fontId="7" fillId="3" borderId="28" xfId="0" applyFont="1" applyFill="1" applyBorder="1"/>
    <xf numFmtId="0" fontId="7" fillId="3" borderId="29" xfId="0" applyFont="1" applyFill="1" applyBorder="1"/>
    <xf numFmtId="0" fontId="7" fillId="3" borderId="12" xfId="0" applyFont="1" applyFill="1" applyBorder="1"/>
    <xf numFmtId="0" fontId="7" fillId="3" borderId="1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0" fontId="14" fillId="3" borderId="0" xfId="0" applyFont="1" applyFill="1"/>
    <xf numFmtId="15" fontId="21" fillId="3" borderId="0" xfId="0" applyNumberFormat="1" applyFont="1" applyFill="1"/>
    <xf numFmtId="0" fontId="7" fillId="3" borderId="1" xfId="0" applyFont="1" applyFill="1" applyBorder="1"/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26" fillId="3" borderId="0" xfId="0" applyFont="1" applyFill="1"/>
    <xf numFmtId="0" fontId="35" fillId="3" borderId="0" xfId="0" applyFont="1" applyFill="1"/>
    <xf numFmtId="0" fontId="35" fillId="3" borderId="2" xfId="0" applyFont="1" applyFill="1" applyBorder="1"/>
    <xf numFmtId="0" fontId="35" fillId="3" borderId="3" xfId="0" applyFont="1" applyFill="1" applyBorder="1"/>
    <xf numFmtId="0" fontId="35" fillId="3" borderId="4" xfId="0" applyFont="1" applyFill="1" applyBorder="1"/>
    <xf numFmtId="0" fontId="35" fillId="3" borderId="0" xfId="0" applyFont="1" applyFill="1" applyAlignment="1">
      <alignment horizontal="center"/>
    </xf>
    <xf numFmtId="0" fontId="35" fillId="3" borderId="28" xfId="0" applyFont="1" applyFill="1" applyBorder="1" applyAlignment="1">
      <alignment horizontal="centerContinuous"/>
    </xf>
    <xf numFmtId="0" fontId="35" fillId="3" borderId="30" xfId="0" applyFont="1" applyFill="1" applyBorder="1" applyAlignment="1">
      <alignment horizontal="centerContinuous"/>
    </xf>
    <xf numFmtId="0" fontId="35" fillId="3" borderId="11" xfId="0" applyFont="1" applyFill="1" applyBorder="1" applyAlignment="1">
      <alignment horizontal="center"/>
    </xf>
    <xf numFmtId="0" fontId="26" fillId="3" borderId="10" xfId="0" applyFont="1" applyFill="1" applyBorder="1"/>
    <xf numFmtId="0" fontId="35" fillId="3" borderId="5" xfId="0" applyFont="1" applyFill="1" applyBorder="1" applyAlignment="1" applyProtection="1">
      <alignment vertical="top" wrapText="1"/>
      <protection locked="0"/>
    </xf>
    <xf numFmtId="0" fontId="35" fillId="3" borderId="5" xfId="0" applyFont="1" applyFill="1" applyBorder="1" applyAlignment="1" applyProtection="1">
      <alignment horizontal="center" vertical="top" wrapText="1"/>
      <protection locked="0"/>
    </xf>
    <xf numFmtId="0" fontId="35" fillId="3" borderId="11" xfId="0" applyFont="1" applyFill="1" applyBorder="1" applyAlignment="1" applyProtection="1">
      <alignment vertical="top" wrapText="1"/>
      <protection locked="0"/>
    </xf>
    <xf numFmtId="0" fontId="35" fillId="3" borderId="7" xfId="0" applyFont="1" applyFill="1" applyBorder="1" applyAlignment="1" applyProtection="1">
      <alignment vertical="top" wrapText="1"/>
      <protection locked="0"/>
    </xf>
    <xf numFmtId="0" fontId="35" fillId="3" borderId="7" xfId="0" applyFont="1" applyFill="1" applyBorder="1" applyAlignment="1" applyProtection="1">
      <alignment horizontal="center" vertical="top" wrapText="1"/>
      <protection locked="0"/>
    </xf>
    <xf numFmtId="0" fontId="35" fillId="3" borderId="10" xfId="0" applyFont="1" applyFill="1" applyBorder="1" applyAlignment="1" applyProtection="1">
      <alignment vertical="top" wrapText="1"/>
      <protection locked="0"/>
    </xf>
    <xf numFmtId="0" fontId="21" fillId="3" borderId="0" xfId="0" applyFont="1" applyFill="1"/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11" fillId="3" borderId="0" xfId="0" applyFont="1" applyFill="1"/>
    <xf numFmtId="0" fontId="19" fillId="3" borderId="29" xfId="0" applyFont="1" applyFill="1" applyBorder="1" applyAlignment="1">
      <alignment horizontal="center"/>
    </xf>
    <xf numFmtId="0" fontId="7" fillId="3" borderId="30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12" fillId="3" borderId="1" xfId="0" applyFont="1" applyFill="1" applyBorder="1" applyAlignment="1">
      <alignment horizontal="centerContinuous"/>
    </xf>
    <xf numFmtId="0" fontId="7" fillId="3" borderId="1" xfId="0" applyFont="1" applyFill="1" applyBorder="1" applyAlignment="1">
      <alignment horizontal="centerContinuous"/>
    </xf>
    <xf numFmtId="0" fontId="7" fillId="3" borderId="1" xfId="0" applyFont="1" applyFill="1" applyBorder="1" applyAlignment="1" applyProtection="1">
      <alignment horizontal="centerContinuous"/>
      <protection locked="0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 applyProtection="1">
      <alignment horizontal="centerContinuous"/>
      <protection locked="0"/>
    </xf>
    <xf numFmtId="0" fontId="7" fillId="3" borderId="0" xfId="0" applyFont="1" applyFill="1" applyAlignment="1">
      <alignment horizontal="centerContinuous"/>
    </xf>
    <xf numFmtId="0" fontId="11" fillId="3" borderId="5" xfId="0" applyFont="1" applyFill="1" applyBorder="1" applyAlignment="1" applyProtection="1">
      <alignment vertical="top" wrapText="1"/>
      <protection locked="0"/>
    </xf>
    <xf numFmtId="0" fontId="11" fillId="3" borderId="5" xfId="0" applyFont="1" applyFill="1" applyBorder="1" applyAlignment="1" applyProtection="1">
      <alignment horizontal="center" vertical="top" wrapText="1"/>
      <protection locked="0"/>
    </xf>
    <xf numFmtId="0" fontId="11" fillId="3" borderId="11" xfId="0" applyFont="1" applyFill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vertical="top" wrapText="1"/>
      <protection locked="0"/>
    </xf>
    <xf numFmtId="0" fontId="11" fillId="3" borderId="7" xfId="0" applyFont="1" applyFill="1" applyBorder="1" applyAlignment="1" applyProtection="1">
      <alignment horizontal="center" vertical="top" wrapText="1"/>
      <protection locked="0"/>
    </xf>
    <xf numFmtId="0" fontId="11" fillId="3" borderId="10" xfId="0" applyFont="1" applyFill="1" applyBorder="1" applyAlignment="1" applyProtection="1">
      <alignment horizontal="center" vertical="top" wrapText="1"/>
      <protection locked="0"/>
    </xf>
    <xf numFmtId="0" fontId="33" fillId="3" borderId="0" xfId="0" applyFont="1" applyFill="1"/>
    <xf numFmtId="0" fontId="14" fillId="3" borderId="0" xfId="0" applyFont="1" applyFill="1" applyAlignment="1">
      <alignment horizontal="center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 vertical="center" textRotation="90"/>
    </xf>
    <xf numFmtId="0" fontId="11" fillId="3" borderId="29" xfId="0" applyFont="1" applyFill="1" applyBorder="1" applyAlignment="1">
      <alignment horizontal="center" vertical="center" textRotation="90"/>
    </xf>
    <xf numFmtId="0" fontId="11" fillId="3" borderId="30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textRotation="9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0" fontId="7" fillId="3" borderId="9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Protection="1">
      <protection locked="0"/>
    </xf>
    <xf numFmtId="0" fontId="7" fillId="3" borderId="11" xfId="0" applyFont="1" applyFill="1" applyBorder="1" applyAlignment="1" applyProtection="1">
      <alignment vertical="top" wrapText="1"/>
      <protection locked="0"/>
    </xf>
    <xf numFmtId="0" fontId="7" fillId="3" borderId="6" xfId="0" applyFont="1" applyFill="1" applyBorder="1" applyAlignment="1" applyProtection="1">
      <alignment vertical="top"/>
      <protection locked="0"/>
    </xf>
    <xf numFmtId="0" fontId="7" fillId="3" borderId="6" xfId="0" applyFont="1" applyFill="1" applyBorder="1" applyAlignment="1" applyProtection="1">
      <alignment vertical="top" wrapText="1"/>
      <protection locked="0"/>
    </xf>
    <xf numFmtId="0" fontId="7" fillId="3" borderId="8" xfId="0" applyFont="1" applyFill="1" applyBorder="1" applyProtection="1"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 wrapText="1"/>
      <protection locked="0"/>
    </xf>
    <xf numFmtId="15" fontId="14" fillId="3" borderId="0" xfId="0" applyNumberFormat="1" applyFont="1" applyFill="1"/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/>
    <xf numFmtId="0" fontId="12" fillId="3" borderId="12" xfId="0" applyFont="1" applyFill="1" applyBorder="1" applyAlignment="1" applyProtection="1">
      <alignment horizontal="center"/>
      <protection locked="0"/>
    </xf>
    <xf numFmtId="0" fontId="12" fillId="3" borderId="12" xfId="0" quotePrefix="1" applyFont="1" applyFill="1" applyBorder="1" applyAlignment="1" applyProtection="1">
      <alignment horizontal="center"/>
      <protection locked="0"/>
    </xf>
    <xf numFmtId="0" fontId="7" fillId="3" borderId="12" xfId="0" quotePrefix="1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12" fillId="3" borderId="7" xfId="0" applyFont="1" applyFill="1" applyBorder="1" applyProtection="1">
      <protection locked="0"/>
    </xf>
    <xf numFmtId="0" fontId="12" fillId="3" borderId="1" xfId="0" applyFont="1" applyFill="1" applyBorder="1"/>
    <xf numFmtId="0" fontId="12" fillId="3" borderId="8" xfId="0" applyFont="1" applyFill="1" applyBorder="1"/>
    <xf numFmtId="0" fontId="11" fillId="3" borderId="3" xfId="0" applyFont="1" applyFill="1" applyBorder="1" applyAlignment="1">
      <alignment horizontal="centerContinuous"/>
    </xf>
    <xf numFmtId="0" fontId="11" fillId="3" borderId="4" xfId="0" applyFont="1" applyFill="1" applyBorder="1" applyAlignment="1">
      <alignment horizontal="centerContinuous"/>
    </xf>
    <xf numFmtId="0" fontId="7" fillId="3" borderId="3" xfId="0" applyFont="1" applyFill="1" applyBorder="1"/>
    <xf numFmtId="0" fontId="7" fillId="3" borderId="4" xfId="0" applyFont="1" applyFill="1" applyBorder="1"/>
    <xf numFmtId="0" fontId="12" fillId="3" borderId="8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Continuous"/>
    </xf>
    <xf numFmtId="0" fontId="26" fillId="3" borderId="8" xfId="0" applyFont="1" applyFill="1" applyBorder="1" applyAlignment="1">
      <alignment horizontal="centerContinuous"/>
    </xf>
    <xf numFmtId="0" fontId="7" fillId="3" borderId="8" xfId="0" applyFont="1" applyFill="1" applyBorder="1" applyAlignment="1">
      <alignment horizontal="centerContinuous"/>
    </xf>
    <xf numFmtId="0" fontId="7" fillId="3" borderId="7" xfId="0" applyFont="1" applyFill="1" applyBorder="1" applyAlignment="1">
      <alignment horizontal="centerContinuous"/>
    </xf>
    <xf numFmtId="0" fontId="20" fillId="3" borderId="0" xfId="0" applyFont="1" applyFill="1"/>
    <xf numFmtId="0" fontId="9" fillId="3" borderId="2" xfId="0" applyFont="1" applyFill="1" applyBorder="1"/>
    <xf numFmtId="0" fontId="9" fillId="3" borderId="28" xfId="0" applyFont="1" applyFill="1" applyBorder="1" applyAlignment="1">
      <alignment horizontal="centerContinuous"/>
    </xf>
    <xf numFmtId="0" fontId="9" fillId="3" borderId="29" xfId="0" applyFont="1" applyFill="1" applyBorder="1" applyAlignment="1">
      <alignment horizontal="centerContinuous"/>
    </xf>
    <xf numFmtId="0" fontId="9" fillId="3" borderId="30" xfId="0" applyFont="1" applyFill="1" applyBorder="1" applyAlignment="1">
      <alignment horizontal="centerContinuous"/>
    </xf>
    <xf numFmtId="0" fontId="9" fillId="3" borderId="2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/>
    </xf>
    <xf numFmtId="0" fontId="11" fillId="3" borderId="28" xfId="0" applyFont="1" applyFill="1" applyBorder="1"/>
    <xf numFmtId="0" fontId="11" fillId="3" borderId="29" xfId="0" applyFont="1" applyFill="1" applyBorder="1"/>
    <xf numFmtId="0" fontId="23" fillId="3" borderId="29" xfId="0" applyFont="1" applyFill="1" applyBorder="1" applyAlignment="1">
      <alignment horizontal="center"/>
    </xf>
    <xf numFmtId="0" fontId="11" fillId="3" borderId="30" xfId="0" applyFont="1" applyFill="1" applyBorder="1"/>
    <xf numFmtId="0" fontId="23" fillId="3" borderId="28" xfId="0" applyFont="1" applyFill="1" applyBorder="1" applyAlignment="1">
      <alignment horizontal="centerContinuous"/>
    </xf>
    <xf numFmtId="0" fontId="23" fillId="3" borderId="29" xfId="0" applyFont="1" applyFill="1" applyBorder="1" applyAlignment="1">
      <alignment horizontal="centerContinuous"/>
    </xf>
    <xf numFmtId="0" fontId="7" fillId="3" borderId="29" xfId="0" applyFont="1" applyFill="1" applyBorder="1" applyAlignment="1">
      <alignment horizontal="centerContinuous"/>
    </xf>
    <xf numFmtId="0" fontId="7" fillId="3" borderId="30" xfId="0" applyFont="1" applyFill="1" applyBorder="1" applyAlignment="1">
      <alignment horizontal="centerContinuous"/>
    </xf>
    <xf numFmtId="0" fontId="9" fillId="3" borderId="7" xfId="0" applyFont="1" applyFill="1" applyBorder="1"/>
    <xf numFmtId="0" fontId="9" fillId="3" borderId="12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3" xfId="0" applyFont="1" applyFill="1" applyBorder="1"/>
    <xf numFmtId="0" fontId="7" fillId="3" borderId="34" xfId="0" applyFont="1" applyFill="1" applyBorder="1" applyAlignment="1">
      <alignment horizontal="center"/>
    </xf>
    <xf numFmtId="2" fontId="12" fillId="3" borderId="46" xfId="0" applyNumberFormat="1" applyFont="1" applyFill="1" applyBorder="1" applyAlignment="1" applyProtection="1">
      <alignment horizontal="center"/>
      <protection locked="0"/>
    </xf>
    <xf numFmtId="0" fontId="7" fillId="3" borderId="37" xfId="0" applyFont="1" applyFill="1" applyBorder="1"/>
    <xf numFmtId="165" fontId="7" fillId="3" borderId="39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7" fillId="3" borderId="6" xfId="0" applyFont="1" applyFill="1" applyBorder="1"/>
    <xf numFmtId="164" fontId="7" fillId="3" borderId="35" xfId="0" applyNumberFormat="1" applyFont="1" applyFill="1" applyBorder="1" applyAlignment="1">
      <alignment horizontal="left"/>
    </xf>
    <xf numFmtId="0" fontId="7" fillId="3" borderId="30" xfId="0" applyFont="1" applyFill="1" applyBorder="1" applyAlignment="1">
      <alignment horizontal="center"/>
    </xf>
    <xf numFmtId="2" fontId="12" fillId="3" borderId="12" xfId="0" applyNumberFormat="1" applyFont="1" applyFill="1" applyBorder="1" applyAlignment="1" applyProtection="1">
      <alignment horizontal="center"/>
      <protection locked="0"/>
    </xf>
    <xf numFmtId="165" fontId="7" fillId="3" borderId="27" xfId="0" applyNumberFormat="1" applyFont="1" applyFill="1" applyBorder="1" applyAlignment="1">
      <alignment horizontal="center"/>
    </xf>
    <xf numFmtId="0" fontId="7" fillId="3" borderId="5" xfId="0" applyFont="1" applyFill="1" applyBorder="1"/>
    <xf numFmtId="0" fontId="7" fillId="3" borderId="1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19" xfId="0" quotePrefix="1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/>
    </xf>
    <xf numFmtId="2" fontId="7" fillId="3" borderId="12" xfId="0" applyNumberFormat="1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164" fontId="7" fillId="3" borderId="31" xfId="0" quotePrefix="1" applyNumberFormat="1" applyFont="1" applyFill="1" applyBorder="1" applyAlignment="1">
      <alignment horizontal="left"/>
    </xf>
    <xf numFmtId="0" fontId="7" fillId="3" borderId="32" xfId="0" applyFont="1" applyFill="1" applyBorder="1" applyAlignment="1">
      <alignment horizontal="center"/>
    </xf>
    <xf numFmtId="2" fontId="7" fillId="3" borderId="38" xfId="0" applyNumberFormat="1" applyFont="1" applyFill="1" applyBorder="1" applyAlignment="1">
      <alignment horizontal="center"/>
    </xf>
    <xf numFmtId="0" fontId="19" fillId="3" borderId="36" xfId="0" applyFont="1" applyFill="1" applyBorder="1" applyAlignment="1">
      <alignment horizontal="center"/>
    </xf>
    <xf numFmtId="0" fontId="7" fillId="3" borderId="0" xfId="0" quotePrefix="1" applyFont="1" applyFill="1"/>
    <xf numFmtId="165" fontId="7" fillId="3" borderId="0" xfId="0" quotePrefix="1" applyNumberFormat="1" applyFont="1" applyFill="1" applyAlignment="1">
      <alignment horizontal="left"/>
    </xf>
    <xf numFmtId="0" fontId="29" fillId="3" borderId="12" xfId="0" applyFont="1" applyFill="1" applyBorder="1" applyAlignment="1">
      <alignment horizontal="center"/>
    </xf>
    <xf numFmtId="2" fontId="7" fillId="3" borderId="0" xfId="0" applyNumberFormat="1" applyFont="1" applyFill="1" applyAlignment="1">
      <alignment horizontal="left"/>
    </xf>
    <xf numFmtId="166" fontId="7" fillId="3" borderId="0" xfId="0" applyNumberFormat="1" applyFont="1" applyFill="1"/>
    <xf numFmtId="2" fontId="7" fillId="3" borderId="6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left"/>
    </xf>
    <xf numFmtId="0" fontId="31" fillId="3" borderId="5" xfId="0" applyFont="1" applyFill="1" applyBorder="1" applyAlignment="1">
      <alignment horizontal="centerContinuous"/>
    </xf>
    <xf numFmtId="2" fontId="7" fillId="3" borderId="0" xfId="0" applyNumberFormat="1" applyFont="1" applyFill="1" applyAlignment="1">
      <alignment horizontal="centerContinuous"/>
    </xf>
    <xf numFmtId="0" fontId="7" fillId="3" borderId="6" xfId="0" applyFont="1" applyFill="1" applyBorder="1" applyAlignment="1">
      <alignment horizontal="centerContinuous"/>
    </xf>
    <xf numFmtId="164" fontId="7" fillId="3" borderId="13" xfId="0" applyNumberFormat="1" applyFont="1" applyFill="1" applyBorder="1" applyAlignment="1">
      <alignment horizontal="left"/>
    </xf>
    <xf numFmtId="0" fontId="7" fillId="3" borderId="15" xfId="0" applyFont="1" applyFill="1" applyBorder="1"/>
    <xf numFmtId="2" fontId="7" fillId="3" borderId="15" xfId="0" applyNumberFormat="1" applyFont="1" applyFill="1" applyBorder="1"/>
    <xf numFmtId="165" fontId="7" fillId="3" borderId="1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64" fontId="7" fillId="3" borderId="31" xfId="0" applyNumberFormat="1" applyFont="1" applyFill="1" applyBorder="1" applyAlignment="1">
      <alignment horizontal="left"/>
    </xf>
    <xf numFmtId="0" fontId="7" fillId="3" borderId="32" xfId="0" applyFont="1" applyFill="1" applyBorder="1"/>
    <xf numFmtId="2" fontId="7" fillId="3" borderId="32" xfId="0" applyNumberFormat="1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165" fontId="7" fillId="3" borderId="40" xfId="0" applyNumberFormat="1" applyFont="1" applyFill="1" applyBorder="1" applyAlignment="1">
      <alignment horizontal="center"/>
    </xf>
    <xf numFmtId="164" fontId="7" fillId="3" borderId="33" xfId="0" quotePrefix="1" applyNumberFormat="1" applyFont="1" applyFill="1" applyBorder="1" applyAlignment="1">
      <alignment horizontal="left"/>
    </xf>
    <xf numFmtId="0" fontId="19" fillId="3" borderId="47" xfId="0" applyFont="1" applyFill="1" applyBorder="1" applyAlignment="1">
      <alignment horizontal="center"/>
    </xf>
    <xf numFmtId="164" fontId="7" fillId="3" borderId="35" xfId="0" quotePrefix="1" applyNumberFormat="1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165" fontId="7" fillId="3" borderId="41" xfId="0" applyNumberFormat="1" applyFont="1" applyFill="1" applyBorder="1" applyAlignment="1">
      <alignment horizontal="center"/>
    </xf>
    <xf numFmtId="0" fontId="7" fillId="3" borderId="0" xfId="0" quotePrefix="1" applyFont="1" applyFill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0" fontId="20" fillId="3" borderId="1" xfId="0" applyFont="1" applyFill="1" applyBorder="1"/>
    <xf numFmtId="0" fontId="20" fillId="3" borderId="29" xfId="0" applyFont="1" applyFill="1" applyBorder="1"/>
    <xf numFmtId="0" fontId="20" fillId="3" borderId="29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center"/>
    </xf>
    <xf numFmtId="0" fontId="7" fillId="3" borderId="26" xfId="0" applyFont="1" applyFill="1" applyBorder="1"/>
    <xf numFmtId="0" fontId="7" fillId="3" borderId="36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40" fillId="0" borderId="0" xfId="0" applyFont="1"/>
    <xf numFmtId="0" fontId="7" fillId="3" borderId="16" xfId="0" applyFont="1" applyFill="1" applyBorder="1" applyAlignment="1">
      <alignment horizontal="center"/>
    </xf>
    <xf numFmtId="0" fontId="42" fillId="0" borderId="0" xfId="0" applyFont="1"/>
    <xf numFmtId="0" fontId="44" fillId="0" borderId="0" xfId="3" applyFont="1"/>
    <xf numFmtId="0" fontId="44" fillId="0" borderId="13" xfId="3" applyFont="1" applyBorder="1"/>
    <xf numFmtId="0" fontId="44" fillId="0" borderId="14" xfId="3" applyFont="1" applyBorder="1"/>
    <xf numFmtId="0" fontId="45" fillId="0" borderId="14" xfId="4" applyBorder="1"/>
    <xf numFmtId="0" fontId="47" fillId="0" borderId="14" xfId="3" applyFont="1" applyBorder="1" applyAlignment="1">
      <alignment horizontal="right"/>
    </xf>
    <xf numFmtId="0" fontId="47" fillId="0" borderId="17" xfId="3" applyFont="1" applyBorder="1"/>
    <xf numFmtId="0" fontId="44" fillId="0" borderId="18" xfId="3" applyFont="1" applyBorder="1"/>
    <xf numFmtId="0" fontId="44" fillId="0" borderId="25" xfId="3" applyFont="1" applyBorder="1"/>
    <xf numFmtId="0" fontId="48" fillId="0" borderId="18" xfId="3" applyFont="1" applyBorder="1"/>
    <xf numFmtId="0" fontId="48" fillId="0" borderId="0" xfId="3" applyFont="1"/>
    <xf numFmtId="0" fontId="47" fillId="0" borderId="26" xfId="3" applyFont="1" applyBorder="1" applyAlignment="1">
      <alignment horizontal="right"/>
    </xf>
    <xf numFmtId="0" fontId="49" fillId="0" borderId="26" xfId="3" applyFont="1" applyBorder="1"/>
    <xf numFmtId="0" fontId="44" fillId="0" borderId="31" xfId="3" applyFont="1" applyBorder="1"/>
    <xf numFmtId="0" fontId="47" fillId="0" borderId="26" xfId="3" applyFont="1" applyBorder="1"/>
    <xf numFmtId="0" fontId="49" fillId="0" borderId="40" xfId="3" applyFont="1" applyBorder="1"/>
    <xf numFmtId="0" fontId="47" fillId="0" borderId="0" xfId="3" applyFont="1" applyAlignment="1">
      <alignment horizontal="right"/>
    </xf>
    <xf numFmtId="0" fontId="49" fillId="0" borderId="0" xfId="3" applyFont="1"/>
    <xf numFmtId="0" fontId="47" fillId="0" borderId="0" xfId="3" applyFont="1"/>
    <xf numFmtId="0" fontId="49" fillId="0" borderId="0" xfId="3" applyFont="1" applyAlignment="1">
      <alignment horizontal="center" vertical="center"/>
    </xf>
    <xf numFmtId="0" fontId="50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vertical="center"/>
    </xf>
    <xf numFmtId="0" fontId="51" fillId="0" borderId="0" xfId="3" applyFont="1"/>
    <xf numFmtId="14" fontId="49" fillId="0" borderId="0" xfId="3" applyNumberFormat="1" applyFont="1" applyAlignment="1">
      <alignment horizontal="center"/>
    </xf>
    <xf numFmtId="0" fontId="44" fillId="0" borderId="0" xfId="3" applyFont="1" applyAlignment="1">
      <alignment horizontal="center" vertical="center"/>
    </xf>
    <xf numFmtId="0" fontId="44" fillId="0" borderId="13" xfId="3" applyFont="1" applyBorder="1" applyAlignment="1">
      <alignment horizontal="center" vertical="center"/>
    </xf>
    <xf numFmtId="0" fontId="44" fillId="0" borderId="14" xfId="3" applyFont="1" applyBorder="1" applyAlignment="1">
      <alignment horizontal="center" vertical="center"/>
    </xf>
    <xf numFmtId="0" fontId="47" fillId="0" borderId="14" xfId="3" applyFont="1" applyBorder="1" applyAlignment="1">
      <alignment horizontal="center" vertical="center"/>
    </xf>
    <xf numFmtId="0" fontId="50" fillId="0" borderId="43" xfId="3" applyFont="1" applyBorder="1" applyAlignment="1">
      <alignment horizontal="center" vertical="center"/>
    </xf>
    <xf numFmtId="0" fontId="50" fillId="0" borderId="38" xfId="3" applyFont="1" applyBorder="1" applyAlignment="1">
      <alignment horizontal="center" vertical="center"/>
    </xf>
    <xf numFmtId="0" fontId="52" fillId="5" borderId="38" xfId="3" applyFont="1" applyFill="1" applyBorder="1" applyAlignment="1">
      <alignment horizontal="center" vertical="center" wrapText="1"/>
    </xf>
    <xf numFmtId="0" fontId="50" fillId="0" borderId="54" xfId="3" applyFont="1" applyBorder="1" applyAlignment="1">
      <alignment horizontal="center" vertical="center"/>
    </xf>
    <xf numFmtId="0" fontId="52" fillId="0" borderId="43" xfId="3" quotePrefix="1" applyFont="1" applyBorder="1" applyAlignment="1">
      <alignment horizontal="center" vertical="center" wrapText="1"/>
    </xf>
    <xf numFmtId="0" fontId="52" fillId="0" borderId="44" xfId="3" quotePrefix="1" applyFont="1" applyBorder="1" applyAlignment="1">
      <alignment horizontal="center" vertical="center" wrapText="1"/>
    </xf>
    <xf numFmtId="0" fontId="50" fillId="6" borderId="53" xfId="3" applyFont="1" applyFill="1" applyBorder="1" applyAlignment="1">
      <alignment horizontal="center" vertical="center"/>
    </xf>
    <xf numFmtId="0" fontId="50" fillId="7" borderId="44" xfId="3" applyFont="1" applyFill="1" applyBorder="1" applyAlignment="1">
      <alignment horizontal="center" vertical="center"/>
    </xf>
    <xf numFmtId="166" fontId="56" fillId="0" borderId="55" xfId="3" applyNumberFormat="1" applyFont="1" applyBorder="1" applyAlignment="1" applyProtection="1">
      <alignment horizontal="center" vertical="center"/>
      <protection locked="0"/>
    </xf>
    <xf numFmtId="166" fontId="56" fillId="0" borderId="46" xfId="3" applyNumberFormat="1" applyFont="1" applyBorder="1" applyAlignment="1" applyProtection="1">
      <alignment horizontal="center" vertical="center"/>
      <protection locked="0"/>
    </xf>
    <xf numFmtId="166" fontId="56" fillId="0" borderId="56" xfId="3" applyNumberFormat="1" applyFont="1" applyBorder="1" applyAlignment="1" applyProtection="1">
      <alignment horizontal="center" vertical="center"/>
      <protection locked="0"/>
    </xf>
    <xf numFmtId="0" fontId="52" fillId="0" borderId="12" xfId="3" applyFont="1" applyBorder="1" applyAlignment="1" applyProtection="1">
      <alignment wrapText="1"/>
      <protection locked="0"/>
    </xf>
    <xf numFmtId="0" fontId="52" fillId="0" borderId="10" xfId="3" applyFont="1" applyBorder="1" applyAlignment="1" applyProtection="1">
      <alignment wrapText="1"/>
      <protection locked="0"/>
    </xf>
    <xf numFmtId="2" fontId="54" fillId="0" borderId="12" xfId="3" applyNumberFormat="1" applyFont="1" applyBorder="1" applyAlignment="1" applyProtection="1">
      <alignment horizontal="center" vertical="center"/>
      <protection locked="0"/>
    </xf>
    <xf numFmtId="165" fontId="55" fillId="0" borderId="20" xfId="3" applyNumberFormat="1" applyFont="1" applyBorder="1" applyProtection="1">
      <protection locked="0"/>
    </xf>
    <xf numFmtId="166" fontId="56" fillId="0" borderId="20" xfId="3" applyNumberFormat="1" applyFont="1" applyBorder="1" applyAlignment="1" applyProtection="1">
      <alignment horizontal="center" vertical="center"/>
      <protection locked="0"/>
    </xf>
    <xf numFmtId="166" fontId="56" fillId="0" borderId="12" xfId="3" applyNumberFormat="1" applyFont="1" applyBorder="1" applyAlignment="1" applyProtection="1">
      <alignment horizontal="center" vertical="center"/>
      <protection locked="0"/>
    </xf>
    <xf numFmtId="166" fontId="56" fillId="0" borderId="21" xfId="3" applyNumberFormat="1" applyFont="1" applyBorder="1" applyAlignment="1" applyProtection="1">
      <alignment horizontal="center" vertical="center"/>
      <protection locked="0"/>
    </xf>
    <xf numFmtId="0" fontId="54" fillId="0" borderId="30" xfId="3" applyFont="1" applyBorder="1" applyAlignment="1" applyProtection="1">
      <alignment horizontal="center" vertical="center"/>
      <protection locked="0"/>
    </xf>
    <xf numFmtId="0" fontId="54" fillId="5" borderId="30" xfId="3" applyFont="1" applyFill="1" applyBorder="1" applyAlignment="1" applyProtection="1">
      <alignment horizontal="center" vertical="center"/>
      <protection locked="0"/>
    </xf>
    <xf numFmtId="0" fontId="54" fillId="5" borderId="21" xfId="3" applyFont="1" applyFill="1" applyBorder="1" applyAlignment="1" applyProtection="1">
      <alignment horizontal="center" vertical="center"/>
      <protection locked="0"/>
    </xf>
    <xf numFmtId="0" fontId="54" fillId="0" borderId="12" xfId="3" applyFont="1" applyBorder="1" applyProtection="1">
      <protection locked="0"/>
    </xf>
    <xf numFmtId="0" fontId="44" fillId="0" borderId="57" xfId="3" applyFont="1" applyBorder="1"/>
    <xf numFmtId="0" fontId="47" fillId="0" borderId="13" xfId="3" applyFont="1" applyBorder="1" applyAlignment="1">
      <alignment horizontal="right"/>
    </xf>
    <xf numFmtId="0" fontId="49" fillId="0" borderId="17" xfId="3" applyFont="1" applyBorder="1"/>
    <xf numFmtId="0" fontId="47" fillId="0" borderId="18" xfId="3" applyFont="1" applyBorder="1" applyAlignment="1">
      <alignment horizontal="right"/>
    </xf>
    <xf numFmtId="0" fontId="49" fillId="0" borderId="25" xfId="3" applyFont="1" applyBorder="1"/>
    <xf numFmtId="0" fontId="49" fillId="0" borderId="18" xfId="3" applyFont="1" applyBorder="1" applyAlignment="1">
      <alignment vertical="center"/>
    </xf>
    <xf numFmtId="0" fontId="49" fillId="0" borderId="25" xfId="3" applyFont="1" applyBorder="1" applyAlignment="1">
      <alignment vertical="center"/>
    </xf>
    <xf numFmtId="0" fontId="49" fillId="0" borderId="18" xfId="3" applyFont="1" applyBorder="1" applyAlignment="1">
      <alignment horizontal="center"/>
    </xf>
    <xf numFmtId="0" fontId="49" fillId="0" borderId="25" xfId="3" applyFont="1" applyBorder="1" applyAlignment="1">
      <alignment horizontal="center"/>
    </xf>
    <xf numFmtId="0" fontId="44" fillId="0" borderId="17" xfId="3" applyFont="1" applyBorder="1" applyAlignment="1">
      <alignment horizontal="center" vertical="center"/>
    </xf>
    <xf numFmtId="0" fontId="52" fillId="0" borderId="43" xfId="3" applyFont="1" applyBorder="1" applyAlignment="1">
      <alignment horizontal="center" vertical="center"/>
    </xf>
    <xf numFmtId="0" fontId="52" fillId="0" borderId="44" xfId="3" applyFont="1" applyBorder="1" applyAlignment="1">
      <alignment horizontal="center" vertical="center"/>
    </xf>
    <xf numFmtId="0" fontId="50" fillId="0" borderId="52" xfId="3" applyFont="1" applyBorder="1" applyAlignment="1">
      <alignment horizontal="center" vertical="center"/>
    </xf>
    <xf numFmtId="0" fontId="50" fillId="0" borderId="44" xfId="3" applyFont="1" applyBorder="1" applyAlignment="1">
      <alignment horizontal="center" vertical="center"/>
    </xf>
    <xf numFmtId="0" fontId="53" fillId="0" borderId="43" xfId="3" applyFont="1" applyBorder="1" applyAlignment="1">
      <alignment horizontal="center" vertical="center"/>
    </xf>
    <xf numFmtId="0" fontId="53" fillId="0" borderId="38" xfId="3" applyFont="1" applyBorder="1" applyAlignment="1">
      <alignment horizontal="center" vertical="center"/>
    </xf>
    <xf numFmtId="0" fontId="53" fillId="0" borderId="44" xfId="3" applyFont="1" applyBorder="1" applyAlignment="1">
      <alignment horizontal="center" vertical="center"/>
    </xf>
    <xf numFmtId="0" fontId="53" fillId="4" borderId="43" xfId="3" applyFont="1" applyFill="1" applyBorder="1" applyAlignment="1">
      <alignment horizontal="center" vertical="center"/>
    </xf>
    <xf numFmtId="0" fontId="53" fillId="4" borderId="38" xfId="3" applyFont="1" applyFill="1" applyBorder="1" applyAlignment="1">
      <alignment horizontal="center" vertical="center"/>
    </xf>
    <xf numFmtId="0" fontId="53" fillId="4" borderId="44" xfId="3" applyFont="1" applyFill="1" applyBorder="1" applyAlignment="1">
      <alignment horizontal="center" vertical="center"/>
    </xf>
    <xf numFmtId="165" fontId="52" fillId="0" borderId="50" xfId="3" applyNumberFormat="1" applyFont="1" applyBorder="1"/>
    <xf numFmtId="165" fontId="52" fillId="0" borderId="51" xfId="3" applyNumberFormat="1" applyFont="1" applyBorder="1"/>
    <xf numFmtId="0" fontId="54" fillId="0" borderId="7" xfId="3" applyFont="1" applyBorder="1"/>
    <xf numFmtId="0" fontId="52" fillId="0" borderId="50" xfId="3" applyFont="1" applyBorder="1" applyAlignment="1" applyProtection="1">
      <alignment wrapText="1"/>
      <protection locked="0"/>
    </xf>
    <xf numFmtId="2" fontId="54" fillId="0" borderId="10" xfId="3" applyNumberFormat="1" applyFont="1" applyBorder="1" applyAlignment="1" applyProtection="1">
      <alignment horizontal="center" vertical="center"/>
      <protection locked="0"/>
    </xf>
    <xf numFmtId="0" fontId="54" fillId="0" borderId="10" xfId="3" applyFont="1" applyBorder="1" applyProtection="1">
      <protection locked="0"/>
    </xf>
    <xf numFmtId="0" fontId="54" fillId="0" borderId="51" xfId="3" applyFont="1" applyBorder="1" applyProtection="1">
      <protection locked="0"/>
    </xf>
    <xf numFmtId="165" fontId="55" fillId="0" borderId="50" xfId="3" applyNumberFormat="1" applyFont="1" applyBorder="1" applyProtection="1">
      <protection locked="0"/>
    </xf>
    <xf numFmtId="165" fontId="55" fillId="0" borderId="51" xfId="3" applyNumberFormat="1" applyFont="1" applyBorder="1" applyProtection="1">
      <protection locked="0"/>
    </xf>
    <xf numFmtId="166" fontId="56" fillId="0" borderId="50" xfId="3" applyNumberFormat="1" applyFont="1" applyBorder="1" applyAlignment="1" applyProtection="1">
      <alignment horizontal="center" vertical="center"/>
      <protection locked="0"/>
    </xf>
    <xf numFmtId="166" fontId="56" fillId="0" borderId="10" xfId="3" applyNumberFormat="1" applyFont="1" applyBorder="1" applyAlignment="1" applyProtection="1">
      <alignment horizontal="center" vertical="center"/>
      <protection locked="0"/>
    </xf>
    <xf numFmtId="166" fontId="56" fillId="0" borderId="51" xfId="3" applyNumberFormat="1" applyFont="1" applyBorder="1" applyAlignment="1" applyProtection="1">
      <alignment horizontal="center" vertical="center"/>
      <protection locked="0"/>
    </xf>
    <xf numFmtId="0" fontId="54" fillId="0" borderId="8" xfId="3" applyFont="1" applyBorder="1" applyAlignment="1" applyProtection="1">
      <alignment horizontal="center" vertical="center"/>
      <protection locked="0"/>
    </xf>
    <xf numFmtId="0" fontId="54" fillId="0" borderId="51" xfId="3" applyFont="1" applyBorder="1" applyAlignment="1" applyProtection="1">
      <alignment horizontal="center" vertical="center"/>
      <protection locked="0"/>
    </xf>
    <xf numFmtId="0" fontId="54" fillId="5" borderId="8" xfId="3" applyFont="1" applyFill="1" applyBorder="1" applyAlignment="1" applyProtection="1">
      <alignment horizontal="center" vertical="center"/>
      <protection locked="0"/>
    </xf>
    <xf numFmtId="0" fontId="54" fillId="5" borderId="51" xfId="3" applyFont="1" applyFill="1" applyBorder="1" applyAlignment="1" applyProtection="1">
      <alignment horizontal="center" vertical="center"/>
      <protection locked="0"/>
    </xf>
    <xf numFmtId="0" fontId="54" fillId="0" borderId="28" xfId="3" applyFont="1" applyBorder="1"/>
    <xf numFmtId="0" fontId="52" fillId="0" borderId="20" xfId="3" applyFont="1" applyBorder="1" applyAlignment="1" applyProtection="1">
      <alignment wrapText="1"/>
      <protection locked="0"/>
    </xf>
    <xf numFmtId="0" fontId="54" fillId="0" borderId="21" xfId="3" applyFont="1" applyBorder="1" applyProtection="1">
      <protection locked="0"/>
    </xf>
    <xf numFmtId="165" fontId="55" fillId="0" borderId="21" xfId="3" applyNumberFormat="1" applyFont="1" applyBorder="1" applyProtection="1">
      <protection locked="0"/>
    </xf>
    <xf numFmtId="0" fontId="54" fillId="0" borderId="21" xfId="3" applyFont="1" applyBorder="1" applyAlignment="1" applyProtection="1">
      <alignment horizontal="center" vertical="center"/>
      <protection locked="0"/>
    </xf>
    <xf numFmtId="0" fontId="54" fillId="0" borderId="20" xfId="3" applyFont="1" applyBorder="1" applyProtection="1">
      <protection locked="0"/>
    </xf>
    <xf numFmtId="165" fontId="52" fillId="0" borderId="58" xfId="3" applyNumberFormat="1" applyFont="1" applyBorder="1"/>
    <xf numFmtId="165" fontId="52" fillId="0" borderId="59" xfId="3" applyNumberFormat="1" applyFont="1" applyBorder="1"/>
    <xf numFmtId="0" fontId="54" fillId="0" borderId="2" xfId="3" applyFont="1" applyBorder="1"/>
    <xf numFmtId="0" fontId="54" fillId="0" borderId="66" xfId="3" applyFont="1" applyBorder="1" applyProtection="1">
      <protection locked="0"/>
    </xf>
    <xf numFmtId="0" fontId="52" fillId="0" borderId="9" xfId="3" applyFont="1" applyBorder="1" applyAlignment="1" applyProtection="1">
      <alignment wrapText="1"/>
      <protection locked="0"/>
    </xf>
    <xf numFmtId="2" fontId="54" fillId="0" borderId="9" xfId="3" applyNumberFormat="1" applyFont="1" applyBorder="1" applyAlignment="1" applyProtection="1">
      <alignment horizontal="center" vertical="center"/>
      <protection locked="0"/>
    </xf>
    <xf numFmtId="0" fontId="54" fillId="0" borderId="9" xfId="3" applyFont="1" applyBorder="1" applyProtection="1">
      <protection locked="0"/>
    </xf>
    <xf numFmtId="0" fontId="54" fillId="0" borderId="67" xfId="3" applyFont="1" applyBorder="1" applyProtection="1">
      <protection locked="0"/>
    </xf>
    <xf numFmtId="165" fontId="55" fillId="0" borderId="66" xfId="3" applyNumberFormat="1" applyFont="1" applyBorder="1" applyProtection="1">
      <protection locked="0"/>
    </xf>
    <xf numFmtId="165" fontId="55" fillId="0" borderId="67" xfId="3" applyNumberFormat="1" applyFont="1" applyBorder="1" applyProtection="1">
      <protection locked="0"/>
    </xf>
    <xf numFmtId="166" fontId="56" fillId="0" borderId="66" xfId="3" applyNumberFormat="1" applyFont="1" applyBorder="1" applyAlignment="1" applyProtection="1">
      <alignment horizontal="center" vertical="center"/>
      <protection locked="0"/>
    </xf>
    <xf numFmtId="166" fontId="56" fillId="0" borderId="9" xfId="3" applyNumberFormat="1" applyFont="1" applyBorder="1" applyAlignment="1" applyProtection="1">
      <alignment horizontal="center" vertical="center"/>
      <protection locked="0"/>
    </xf>
    <xf numFmtId="166" fontId="56" fillId="0" borderId="67" xfId="3" applyNumberFormat="1" applyFont="1" applyBorder="1" applyAlignment="1" applyProtection="1">
      <alignment horizontal="center" vertical="center"/>
      <protection locked="0"/>
    </xf>
    <xf numFmtId="0" fontId="54" fillId="0" borderId="4" xfId="3" applyFont="1" applyBorder="1" applyAlignment="1" applyProtection="1">
      <alignment horizontal="center" vertical="center"/>
      <protection locked="0"/>
    </xf>
    <xf numFmtId="0" fontId="54" fillId="0" borderId="67" xfId="3" applyFont="1" applyBorder="1" applyAlignment="1" applyProtection="1">
      <alignment horizontal="center" vertical="center"/>
      <protection locked="0"/>
    </xf>
    <xf numFmtId="0" fontId="54" fillId="5" borderId="4" xfId="3" applyFont="1" applyFill="1" applyBorder="1" applyAlignment="1" applyProtection="1">
      <alignment horizontal="center" vertical="center"/>
      <protection locked="0"/>
    </xf>
    <xf numFmtId="0" fontId="54" fillId="5" borderId="67" xfId="3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37" fillId="0" borderId="0" xfId="2" applyAlignment="1">
      <alignment horizontal="center"/>
    </xf>
    <xf numFmtId="165" fontId="37" fillId="0" borderId="0" xfId="2" applyNumberFormat="1" applyAlignment="1">
      <alignment horizontal="center"/>
    </xf>
    <xf numFmtId="0" fontId="60" fillId="0" borderId="31" xfId="2" applyFont="1" applyBorder="1" applyAlignment="1">
      <alignment horizontal="center"/>
    </xf>
    <xf numFmtId="165" fontId="37" fillId="0" borderId="64" xfId="2" applyNumberFormat="1" applyBorder="1" applyAlignment="1" applyProtection="1">
      <alignment horizontal="center"/>
      <protection locked="0"/>
    </xf>
    <xf numFmtId="165" fontId="37" fillId="0" borderId="0" xfId="2" applyNumberFormat="1" applyAlignment="1" applyProtection="1">
      <alignment horizontal="center"/>
      <protection locked="0"/>
    </xf>
    <xf numFmtId="165" fontId="61" fillId="0" borderId="0" xfId="2" applyNumberFormat="1" applyFont="1" applyAlignment="1" applyProtection="1">
      <alignment horizontal="center"/>
      <protection locked="0"/>
    </xf>
    <xf numFmtId="0" fontId="65" fillId="0" borderId="0" xfId="2" applyFont="1" applyAlignment="1">
      <alignment horizontal="center"/>
    </xf>
    <xf numFmtId="0" fontId="61" fillId="0" borderId="0" xfId="2" applyFont="1" applyAlignment="1">
      <alignment horizontal="center"/>
    </xf>
    <xf numFmtId="0" fontId="58" fillId="0" borderId="12" xfId="2" applyFont="1" applyBorder="1" applyAlignment="1">
      <alignment vertical="center"/>
    </xf>
    <xf numFmtId="0" fontId="9" fillId="0" borderId="13" xfId="2" applyFont="1" applyBorder="1" applyAlignment="1">
      <alignment horizontal="centerContinuous" vertical="center"/>
    </xf>
    <xf numFmtId="0" fontId="7" fillId="0" borderId="37" xfId="2" applyFont="1" applyBorder="1" applyAlignment="1">
      <alignment horizontal="center" vertical="center" shrinkToFit="1"/>
    </xf>
    <xf numFmtId="0" fontId="9" fillId="0" borderId="37" xfId="2" applyFont="1" applyBorder="1" applyAlignment="1">
      <alignment vertical="center"/>
    </xf>
    <xf numFmtId="0" fontId="9" fillId="0" borderId="14" xfId="2" applyFont="1" applyBorder="1" applyAlignment="1">
      <alignment horizontal="center" vertical="center"/>
    </xf>
    <xf numFmtId="0" fontId="9" fillId="0" borderId="37" xfId="2" applyFont="1" applyBorder="1" applyAlignment="1">
      <alignment horizontal="centerContinuous" vertical="center"/>
    </xf>
    <xf numFmtId="0" fontId="9" fillId="0" borderId="37" xfId="2" applyFont="1" applyBorder="1" applyAlignment="1">
      <alignment horizontal="center" vertical="center"/>
    </xf>
    <xf numFmtId="0" fontId="7" fillId="0" borderId="37" xfId="2" applyFont="1" applyBorder="1" applyAlignment="1">
      <alignment horizontal="centerContinuous" vertical="center"/>
    </xf>
    <xf numFmtId="0" fontId="9" fillId="0" borderId="14" xfId="2" applyFont="1" applyBorder="1" applyAlignment="1">
      <alignment horizontal="center" vertical="center" shrinkToFit="1"/>
    </xf>
    <xf numFmtId="0" fontId="31" fillId="0" borderId="37" xfId="2" applyFont="1" applyBorder="1" applyAlignment="1">
      <alignment horizontal="center"/>
    </xf>
    <xf numFmtId="0" fontId="7" fillId="0" borderId="39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" vertical="center" shrinkToFit="1"/>
    </xf>
    <xf numFmtId="0" fontId="31" fillId="0" borderId="0" xfId="2" applyFont="1" applyAlignment="1">
      <alignment horizontal="center"/>
    </xf>
    <xf numFmtId="0" fontId="7" fillId="0" borderId="25" xfId="2" applyFont="1" applyBorder="1" applyAlignment="1">
      <alignment horizontal="center" vertical="center" shrinkToFit="1"/>
    </xf>
    <xf numFmtId="0" fontId="59" fillId="0" borderId="12" xfId="2" applyFont="1" applyBorder="1" applyAlignment="1">
      <alignment horizontal="center" vertical="center"/>
    </xf>
    <xf numFmtId="0" fontId="9" fillId="0" borderId="21" xfId="6" applyFont="1" applyBorder="1" applyAlignment="1">
      <alignment horizontal="center" vertical="center"/>
    </xf>
    <xf numFmtId="0" fontId="44" fillId="0" borderId="12" xfId="2" applyFont="1" applyBorder="1"/>
    <xf numFmtId="0" fontId="25" fillId="0" borderId="21" xfId="6" applyFont="1" applyBorder="1" applyAlignment="1">
      <alignment horizontal="left"/>
    </xf>
    <xf numFmtId="14" fontId="7" fillId="0" borderId="26" xfId="2" applyNumberFormat="1" applyFont="1" applyBorder="1" applyAlignment="1" applyProtection="1">
      <alignment horizontal="center" vertical="center" shrinkToFit="1"/>
      <protection locked="0"/>
    </xf>
    <xf numFmtId="0" fontId="9" fillId="0" borderId="71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26" xfId="2" applyFont="1" applyBorder="1" applyAlignment="1" applyProtection="1">
      <alignment horizontal="center" vertical="center" shrinkToFit="1"/>
      <protection locked="0"/>
    </xf>
    <xf numFmtId="0" fontId="31" fillId="0" borderId="26" xfId="2" applyFont="1" applyBorder="1" applyAlignment="1">
      <alignment horizontal="center"/>
    </xf>
    <xf numFmtId="0" fontId="7" fillId="0" borderId="72" xfId="2" applyFont="1" applyBorder="1" applyAlignment="1" applyProtection="1">
      <alignment horizontal="center" vertical="center" shrinkToFit="1"/>
      <protection locked="0"/>
    </xf>
    <xf numFmtId="0" fontId="9" fillId="9" borderId="33" xfId="2" applyFont="1" applyFill="1" applyBorder="1" applyAlignment="1">
      <alignment horizontal="center"/>
    </xf>
    <xf numFmtId="0" fontId="9" fillId="9" borderId="46" xfId="2" applyFont="1" applyFill="1" applyBorder="1" applyAlignment="1">
      <alignment horizontal="center"/>
    </xf>
    <xf numFmtId="0" fontId="9" fillId="9" borderId="56" xfId="2" applyFont="1" applyFill="1" applyBorder="1" applyAlignment="1">
      <alignment horizontal="center"/>
    </xf>
    <xf numFmtId="0" fontId="66" fillId="9" borderId="46" xfId="2" applyFont="1" applyFill="1" applyBorder="1" applyAlignment="1">
      <alignment horizontal="center"/>
    </xf>
    <xf numFmtId="0" fontId="9" fillId="9" borderId="27" xfId="2" applyFont="1" applyFill="1" applyBorder="1" applyAlignment="1">
      <alignment horizontal="center"/>
    </xf>
    <xf numFmtId="0" fontId="37" fillId="9" borderId="0" xfId="2" applyFill="1" applyAlignment="1">
      <alignment horizontal="center"/>
    </xf>
    <xf numFmtId="165" fontId="9" fillId="9" borderId="35" xfId="2" applyNumberFormat="1" applyFont="1" applyFill="1" applyBorder="1" applyAlignment="1">
      <alignment horizontal="center"/>
    </xf>
    <xf numFmtId="165" fontId="7" fillId="9" borderId="12" xfId="2" applyNumberFormat="1" applyFont="1" applyFill="1" applyBorder="1" applyAlignment="1" applyProtection="1">
      <alignment horizontal="center"/>
      <protection locked="0"/>
    </xf>
    <xf numFmtId="165" fontId="7" fillId="9" borderId="28" xfId="2" applyNumberFormat="1" applyFont="1" applyFill="1" applyBorder="1" applyAlignment="1" applyProtection="1">
      <alignment horizontal="center"/>
      <protection locked="0"/>
    </xf>
    <xf numFmtId="165" fontId="31" fillId="9" borderId="12" xfId="2" applyNumberFormat="1" applyFont="1" applyFill="1" applyBorder="1" applyAlignment="1" applyProtection="1">
      <alignment horizontal="center"/>
      <protection locked="0"/>
    </xf>
    <xf numFmtId="165" fontId="7" fillId="9" borderId="41" xfId="2" applyNumberFormat="1" applyFont="1" applyFill="1" applyBorder="1" applyAlignment="1" applyProtection="1">
      <alignment horizontal="center"/>
      <protection locked="0"/>
    </xf>
    <xf numFmtId="165" fontId="37" fillId="9" borderId="0" xfId="2" applyNumberFormat="1" applyFill="1" applyAlignment="1">
      <alignment horizontal="center"/>
    </xf>
    <xf numFmtId="165" fontId="9" fillId="9" borderId="35" xfId="2" quotePrefix="1" applyNumberFormat="1" applyFont="1" applyFill="1" applyBorder="1" applyAlignment="1">
      <alignment horizontal="center"/>
    </xf>
    <xf numFmtId="165" fontId="9" fillId="0" borderId="35" xfId="2" applyNumberFormat="1" applyFont="1" applyBorder="1" applyAlignment="1">
      <alignment horizontal="center"/>
    </xf>
    <xf numFmtId="165" fontId="7" fillId="8" borderId="20" xfId="2" applyNumberFormat="1" applyFont="1" applyFill="1" applyBorder="1" applyAlignment="1">
      <alignment horizontal="center"/>
    </xf>
    <xf numFmtId="165" fontId="7" fillId="8" borderId="12" xfId="2" applyNumberFormat="1" applyFont="1" applyFill="1" applyBorder="1" applyAlignment="1">
      <alignment horizontal="center"/>
    </xf>
    <xf numFmtId="165" fontId="31" fillId="8" borderId="12" xfId="2" applyNumberFormat="1" applyFont="1" applyFill="1" applyBorder="1" applyAlignment="1">
      <alignment horizontal="center"/>
    </xf>
    <xf numFmtId="165" fontId="7" fillId="8" borderId="41" xfId="2" applyNumberFormat="1" applyFont="1" applyFill="1" applyBorder="1" applyAlignment="1">
      <alignment horizontal="center"/>
    </xf>
    <xf numFmtId="165" fontId="9" fillId="0" borderId="76" xfId="2" applyNumberFormat="1" applyFont="1" applyBorder="1" applyAlignment="1">
      <alignment horizontal="center"/>
    </xf>
    <xf numFmtId="165" fontId="7" fillId="8" borderId="43" xfId="2" applyNumberFormat="1" applyFont="1" applyFill="1" applyBorder="1" applyAlignment="1">
      <alignment horizontal="center"/>
    </xf>
    <xf numFmtId="165" fontId="7" fillId="8" borderId="38" xfId="2" applyNumberFormat="1" applyFont="1" applyFill="1" applyBorder="1" applyAlignment="1">
      <alignment horizontal="center"/>
    </xf>
    <xf numFmtId="165" fontId="31" fillId="8" borderId="38" xfId="2" applyNumberFormat="1" applyFont="1" applyFill="1" applyBorder="1" applyAlignment="1">
      <alignment horizontal="center"/>
    </xf>
    <xf numFmtId="165" fontId="7" fillId="8" borderId="53" xfId="2" applyNumberFormat="1" applyFont="1" applyFill="1" applyBorder="1" applyAlignment="1">
      <alignment horizontal="center"/>
    </xf>
    <xf numFmtId="0" fontId="9" fillId="0" borderId="19" xfId="2" applyFont="1" applyBorder="1" applyAlignment="1" applyProtection="1">
      <alignment horizontal="center"/>
      <protection hidden="1"/>
    </xf>
    <xf numFmtId="165" fontId="7" fillId="8" borderId="55" xfId="2" applyNumberFormat="1" applyFont="1" applyFill="1" applyBorder="1" applyAlignment="1" applyProtection="1">
      <alignment horizontal="center"/>
      <protection hidden="1"/>
    </xf>
    <xf numFmtId="165" fontId="7" fillId="8" borderId="56" xfId="2" applyNumberFormat="1" applyFont="1" applyFill="1" applyBorder="1" applyAlignment="1" applyProtection="1">
      <alignment horizontal="center"/>
      <protection hidden="1"/>
    </xf>
    <xf numFmtId="165" fontId="31" fillId="8" borderId="56" xfId="2" applyNumberFormat="1" applyFont="1" applyFill="1" applyBorder="1" applyAlignment="1" applyProtection="1">
      <alignment horizontal="center"/>
      <protection hidden="1"/>
    </xf>
    <xf numFmtId="165" fontId="7" fillId="8" borderId="39" xfId="2" applyNumberFormat="1" applyFont="1" applyFill="1" applyBorder="1" applyAlignment="1" applyProtection="1">
      <alignment horizontal="center"/>
      <protection locked="0"/>
    </xf>
    <xf numFmtId="0" fontId="9" fillId="0" borderId="35" xfId="2" applyFont="1" applyBorder="1" applyAlignment="1" applyProtection="1">
      <alignment horizontal="center"/>
      <protection hidden="1"/>
    </xf>
    <xf numFmtId="165" fontId="7" fillId="0" borderId="20" xfId="2" applyNumberFormat="1" applyFont="1" applyBorder="1" applyAlignment="1" applyProtection="1">
      <alignment horizontal="center"/>
      <protection hidden="1"/>
    </xf>
    <xf numFmtId="165" fontId="7" fillId="8" borderId="20" xfId="2" applyNumberFormat="1" applyFont="1" applyFill="1" applyBorder="1" applyAlignment="1" applyProtection="1">
      <alignment horizontal="center"/>
      <protection hidden="1"/>
    </xf>
    <xf numFmtId="165" fontId="7" fillId="8" borderId="21" xfId="2" applyNumberFormat="1" applyFont="1" applyFill="1" applyBorder="1" applyAlignment="1" applyProtection="1">
      <alignment horizontal="center"/>
      <protection hidden="1"/>
    </xf>
    <xf numFmtId="165" fontId="31" fillId="8" borderId="21" xfId="2" applyNumberFormat="1" applyFont="1" applyFill="1" applyBorder="1" applyAlignment="1" applyProtection="1">
      <alignment horizontal="center"/>
      <protection hidden="1"/>
    </xf>
    <xf numFmtId="165" fontId="7" fillId="8" borderId="41" xfId="2" applyNumberFormat="1" applyFont="1" applyFill="1" applyBorder="1" applyAlignment="1" applyProtection="1">
      <alignment horizontal="center"/>
      <protection locked="0"/>
    </xf>
    <xf numFmtId="0" fontId="9" fillId="0" borderId="35" xfId="5" applyNumberFormat="1" applyFont="1" applyBorder="1" applyAlignment="1" applyProtection="1">
      <alignment horizontal="center"/>
      <protection hidden="1"/>
    </xf>
    <xf numFmtId="0" fontId="7" fillId="0" borderId="0" xfId="2" applyFont="1" applyAlignment="1">
      <alignment horizontal="center"/>
    </xf>
    <xf numFmtId="0" fontId="9" fillId="0" borderId="73" xfId="2" applyFont="1" applyBorder="1" applyAlignment="1" applyProtection="1">
      <alignment horizontal="center"/>
      <protection hidden="1"/>
    </xf>
    <xf numFmtId="165" fontId="7" fillId="8" borderId="66" xfId="2" applyNumberFormat="1" applyFont="1" applyFill="1" applyBorder="1" applyAlignment="1" applyProtection="1">
      <alignment horizontal="center"/>
      <protection hidden="1"/>
    </xf>
    <xf numFmtId="165" fontId="7" fillId="8" borderId="67" xfId="2" applyNumberFormat="1" applyFont="1" applyFill="1" applyBorder="1" applyAlignment="1" applyProtection="1">
      <alignment horizontal="center"/>
      <protection hidden="1"/>
    </xf>
    <xf numFmtId="165" fontId="31" fillId="8" borderId="67" xfId="2" applyNumberFormat="1" applyFont="1" applyFill="1" applyBorder="1" applyAlignment="1" applyProtection="1">
      <alignment horizontal="center"/>
      <protection hidden="1"/>
    </xf>
    <xf numFmtId="165" fontId="7" fillId="8" borderId="48" xfId="2" applyNumberFormat="1" applyFont="1" applyFill="1" applyBorder="1" applyAlignment="1" applyProtection="1">
      <alignment horizontal="center"/>
      <protection locked="0"/>
    </xf>
    <xf numFmtId="0" fontId="9" fillId="0" borderId="52" xfId="2" applyFont="1" applyBorder="1" applyAlignment="1" applyProtection="1">
      <alignment horizontal="center"/>
      <protection hidden="1"/>
    </xf>
    <xf numFmtId="165" fontId="7" fillId="8" borderId="43" xfId="2" applyNumberFormat="1" applyFont="1" applyFill="1" applyBorder="1" applyAlignment="1" applyProtection="1">
      <alignment horizontal="center"/>
      <protection hidden="1"/>
    </xf>
    <xf numFmtId="165" fontId="7" fillId="8" borderId="44" xfId="2" applyNumberFormat="1" applyFont="1" applyFill="1" applyBorder="1" applyAlignment="1" applyProtection="1">
      <alignment horizontal="center"/>
      <protection hidden="1"/>
    </xf>
    <xf numFmtId="165" fontId="31" fillId="8" borderId="44" xfId="2" applyNumberFormat="1" applyFont="1" applyFill="1" applyBorder="1" applyAlignment="1" applyProtection="1">
      <alignment horizontal="center"/>
      <protection hidden="1"/>
    </xf>
    <xf numFmtId="0" fontId="60" fillId="9" borderId="29" xfId="2" applyFont="1" applyFill="1" applyBorder="1" applyAlignment="1">
      <alignment horizontal="center"/>
    </xf>
    <xf numFmtId="165" fontId="37" fillId="9" borderId="20" xfId="2" applyNumberFormat="1" applyFill="1" applyBorder="1" applyAlignment="1" applyProtection="1">
      <alignment horizontal="center"/>
      <protection locked="0"/>
    </xf>
    <xf numFmtId="165" fontId="63" fillId="9" borderId="35" xfId="2" applyNumberFormat="1" applyFont="1" applyFill="1" applyBorder="1" applyAlignment="1" applyProtection="1">
      <alignment horizontal="center"/>
      <protection hidden="1"/>
    </xf>
    <xf numFmtId="165" fontId="63" fillId="9" borderId="29" xfId="2" applyNumberFormat="1" applyFont="1" applyFill="1" applyBorder="1" applyAlignment="1" applyProtection="1">
      <alignment horizontal="center"/>
      <protection hidden="1"/>
    </xf>
    <xf numFmtId="165" fontId="64" fillId="9" borderId="29" xfId="2" applyNumberFormat="1" applyFont="1" applyFill="1" applyBorder="1" applyAlignment="1" applyProtection="1">
      <alignment horizontal="center"/>
      <protection hidden="1"/>
    </xf>
    <xf numFmtId="165" fontId="63" fillId="9" borderId="41" xfId="2" applyNumberFormat="1" applyFont="1" applyFill="1" applyBorder="1" applyAlignment="1" applyProtection="1">
      <alignment horizontal="center"/>
      <protection hidden="1"/>
    </xf>
    <xf numFmtId="165" fontId="37" fillId="9" borderId="35" xfId="2" applyNumberFormat="1" applyFill="1" applyBorder="1" applyAlignment="1" applyProtection="1">
      <alignment horizontal="center"/>
      <protection locked="0"/>
    </xf>
    <xf numFmtId="165" fontId="37" fillId="9" borderId="42" xfId="2" applyNumberFormat="1" applyFill="1" applyBorder="1" applyAlignment="1" applyProtection="1">
      <alignment horizontal="center"/>
      <protection locked="0"/>
    </xf>
    <xf numFmtId="0" fontId="60" fillId="9" borderId="3" xfId="2" applyFont="1" applyFill="1" applyBorder="1" applyAlignment="1">
      <alignment horizontal="center"/>
    </xf>
    <xf numFmtId="165" fontId="37" fillId="9" borderId="73" xfId="2" applyNumberFormat="1" applyFill="1" applyBorder="1" applyAlignment="1" applyProtection="1">
      <alignment horizontal="center"/>
      <protection locked="0"/>
    </xf>
    <xf numFmtId="165" fontId="63" fillId="9" borderId="73" xfId="2" applyNumberFormat="1" applyFont="1" applyFill="1" applyBorder="1" applyAlignment="1" applyProtection="1">
      <alignment horizontal="center"/>
      <protection hidden="1"/>
    </xf>
    <xf numFmtId="165" fontId="63" fillId="9" borderId="3" xfId="2" applyNumberFormat="1" applyFont="1" applyFill="1" applyBorder="1" applyAlignment="1" applyProtection="1">
      <alignment horizontal="center"/>
      <protection hidden="1"/>
    </xf>
    <xf numFmtId="165" fontId="64" fillId="9" borderId="3" xfId="2" applyNumberFormat="1" applyFont="1" applyFill="1" applyBorder="1" applyAlignment="1" applyProtection="1">
      <alignment horizontal="center"/>
      <protection hidden="1"/>
    </xf>
    <xf numFmtId="165" fontId="63" fillId="9" borderId="48" xfId="2" applyNumberFormat="1" applyFont="1" applyFill="1" applyBorder="1" applyAlignment="1" applyProtection="1">
      <alignment horizontal="center"/>
      <protection hidden="1"/>
    </xf>
    <xf numFmtId="0" fontId="60" fillId="10" borderId="1" xfId="2" applyFont="1" applyFill="1" applyBorder="1" applyAlignment="1">
      <alignment horizontal="center"/>
    </xf>
    <xf numFmtId="0" fontId="60" fillId="10" borderId="50" xfId="2" applyFont="1" applyFill="1" applyBorder="1" applyAlignment="1">
      <alignment horizontal="center"/>
    </xf>
    <xf numFmtId="0" fontId="63" fillId="10" borderId="19" xfId="2" applyFont="1" applyFill="1" applyBorder="1" applyAlignment="1" applyProtection="1">
      <alignment horizontal="center"/>
      <protection hidden="1"/>
    </xf>
    <xf numFmtId="0" fontId="63" fillId="10" borderId="1" xfId="2" applyFont="1" applyFill="1" applyBorder="1" applyAlignment="1" applyProtection="1">
      <alignment horizontal="center"/>
      <protection hidden="1"/>
    </xf>
    <xf numFmtId="0" fontId="64" fillId="10" borderId="1" xfId="2" applyFont="1" applyFill="1" applyBorder="1" applyAlignment="1" applyProtection="1">
      <alignment horizontal="center"/>
      <protection hidden="1"/>
    </xf>
    <xf numFmtId="0" fontId="63" fillId="10" borderId="27" xfId="2" applyFont="1" applyFill="1" applyBorder="1" applyAlignment="1" applyProtection="1">
      <alignment horizontal="center"/>
      <protection hidden="1"/>
    </xf>
    <xf numFmtId="0" fontId="37" fillId="10" borderId="0" xfId="2" applyFill="1" applyAlignment="1">
      <alignment horizontal="center"/>
    </xf>
    <xf numFmtId="0" fontId="9" fillId="9" borderId="39" xfId="2" applyFont="1" applyFill="1" applyBorder="1" applyAlignment="1">
      <alignment horizontal="center"/>
    </xf>
    <xf numFmtId="165" fontId="7" fillId="9" borderId="29" xfId="2" applyNumberFormat="1" applyFont="1" applyFill="1" applyBorder="1" applyAlignment="1" applyProtection="1">
      <alignment horizontal="center"/>
      <protection locked="0"/>
    </xf>
    <xf numFmtId="165" fontId="7" fillId="8" borderId="30" xfId="2" applyNumberFormat="1" applyFont="1" applyFill="1" applyBorder="1" applyAlignment="1">
      <alignment horizontal="center"/>
    </xf>
    <xf numFmtId="165" fontId="7" fillId="8" borderId="34" xfId="2" applyNumberFormat="1" applyFont="1" applyFill="1" applyBorder="1" applyAlignment="1" applyProtection="1">
      <alignment horizontal="center"/>
      <protection hidden="1"/>
    </xf>
    <xf numFmtId="165" fontId="7" fillId="8" borderId="30" xfId="2" applyNumberFormat="1" applyFont="1" applyFill="1" applyBorder="1" applyAlignment="1" applyProtection="1">
      <alignment horizontal="center"/>
      <protection hidden="1"/>
    </xf>
    <xf numFmtId="165" fontId="7" fillId="0" borderId="30" xfId="2" applyNumberFormat="1" applyFont="1" applyBorder="1" applyAlignment="1" applyProtection="1">
      <alignment horizontal="center"/>
      <protection hidden="1"/>
    </xf>
    <xf numFmtId="165" fontId="7" fillId="8" borderId="4" xfId="2" applyNumberFormat="1" applyFont="1" applyFill="1" applyBorder="1" applyAlignment="1" applyProtection="1">
      <alignment horizontal="center"/>
      <protection hidden="1"/>
    </xf>
    <xf numFmtId="165" fontId="7" fillId="8" borderId="53" xfId="2" applyNumberFormat="1" applyFont="1" applyFill="1" applyBorder="1" applyAlignment="1" applyProtection="1">
      <alignment horizontal="center"/>
      <protection hidden="1"/>
    </xf>
    <xf numFmtId="0" fontId="60" fillId="10" borderId="8" xfId="2" applyFont="1" applyFill="1" applyBorder="1" applyAlignment="1">
      <alignment horizontal="center"/>
    </xf>
    <xf numFmtId="165" fontId="37" fillId="9" borderId="30" xfId="2" applyNumberFormat="1" applyFill="1" applyBorder="1" applyAlignment="1" applyProtection="1">
      <alignment horizontal="center"/>
      <protection locked="0"/>
    </xf>
    <xf numFmtId="165" fontId="37" fillId="9" borderId="29" xfId="2" applyNumberFormat="1" applyFill="1" applyBorder="1" applyAlignment="1" applyProtection="1">
      <alignment horizontal="center"/>
      <protection locked="0"/>
    </xf>
    <xf numFmtId="165" fontId="37" fillId="9" borderId="3" xfId="2" applyNumberFormat="1" applyFill="1" applyBorder="1" applyAlignment="1" applyProtection="1">
      <alignment horizontal="center"/>
      <protection locked="0"/>
    </xf>
    <xf numFmtId="0" fontId="9" fillId="9" borderId="77" xfId="2" applyFont="1" applyFill="1" applyBorder="1" applyAlignment="1">
      <alignment horizontal="center"/>
    </xf>
    <xf numFmtId="165" fontId="7" fillId="9" borderId="42" xfId="2" applyNumberFormat="1" applyFont="1" applyFill="1" applyBorder="1" applyAlignment="1" applyProtection="1">
      <alignment horizontal="center"/>
      <protection locked="0"/>
    </xf>
    <xf numFmtId="165" fontId="7" fillId="0" borderId="42" xfId="2" applyNumberFormat="1" applyFont="1" applyBorder="1" applyAlignment="1">
      <alignment horizontal="center"/>
    </xf>
    <xf numFmtId="165" fontId="7" fillId="0" borderId="45" xfId="2" applyNumberFormat="1" applyFont="1" applyBorder="1" applyAlignment="1">
      <alignment horizontal="center"/>
    </xf>
    <xf numFmtId="165" fontId="7" fillId="0" borderId="77" xfId="2" applyNumberFormat="1" applyFont="1" applyBorder="1" applyAlignment="1" applyProtection="1">
      <alignment horizontal="center"/>
      <protection hidden="1"/>
    </xf>
    <xf numFmtId="165" fontId="7" fillId="0" borderId="42" xfId="2" applyNumberFormat="1" applyFont="1" applyBorder="1" applyAlignment="1" applyProtection="1">
      <alignment horizontal="center"/>
      <protection hidden="1"/>
    </xf>
    <xf numFmtId="165" fontId="7" fillId="0" borderId="74" xfId="2" applyNumberFormat="1" applyFont="1" applyBorder="1" applyAlignment="1" applyProtection="1">
      <alignment horizontal="center"/>
      <protection hidden="1"/>
    </xf>
    <xf numFmtId="165" fontId="7" fillId="0" borderId="45" xfId="2" applyNumberFormat="1" applyFont="1" applyBorder="1" applyAlignment="1" applyProtection="1">
      <alignment horizontal="center"/>
      <protection hidden="1"/>
    </xf>
    <xf numFmtId="165" fontId="37" fillId="0" borderId="23" xfId="2" applyNumberFormat="1" applyBorder="1" applyAlignment="1" applyProtection="1">
      <alignment horizontal="center"/>
      <protection locked="0"/>
    </xf>
    <xf numFmtId="0" fontId="60" fillId="10" borderId="24" xfId="2" applyFont="1" applyFill="1" applyBorder="1" applyAlignment="1">
      <alignment horizontal="center"/>
    </xf>
    <xf numFmtId="165" fontId="37" fillId="9" borderId="45" xfId="2" applyNumberFormat="1" applyFill="1" applyBorder="1" applyAlignment="1" applyProtection="1">
      <alignment horizontal="center"/>
      <protection locked="0"/>
    </xf>
    <xf numFmtId="165" fontId="7" fillId="0" borderId="78" xfId="2" applyNumberFormat="1" applyFont="1" applyBorder="1" applyAlignment="1">
      <alignment horizontal="center"/>
    </xf>
    <xf numFmtId="165" fontId="7" fillId="0" borderId="24" xfId="2" applyNumberFormat="1" applyFont="1" applyBorder="1" applyAlignment="1" applyProtection="1">
      <alignment horizontal="center"/>
      <protection hidden="1"/>
    </xf>
    <xf numFmtId="0" fontId="9" fillId="9" borderId="37" xfId="2" applyFont="1" applyFill="1" applyBorder="1" applyAlignment="1">
      <alignment horizontal="center"/>
    </xf>
    <xf numFmtId="165" fontId="7" fillId="0" borderId="29" xfId="2" applyNumberFormat="1" applyFont="1" applyBorder="1" applyAlignment="1">
      <alignment horizontal="center"/>
    </xf>
    <xf numFmtId="165" fontId="7" fillId="0" borderId="79" xfId="2" applyNumberFormat="1" applyFont="1" applyBorder="1" applyAlignment="1">
      <alignment horizontal="center"/>
    </xf>
    <xf numFmtId="165" fontId="7" fillId="0" borderId="1" xfId="2" applyNumberFormat="1" applyFont="1" applyBorder="1" applyAlignment="1" applyProtection="1">
      <alignment horizontal="center"/>
      <protection hidden="1"/>
    </xf>
    <xf numFmtId="165" fontId="7" fillId="0" borderId="29" xfId="2" applyNumberFormat="1" applyFont="1" applyBorder="1" applyAlignment="1" applyProtection="1">
      <alignment horizontal="center"/>
      <protection hidden="1"/>
    </xf>
    <xf numFmtId="165" fontId="7" fillId="0" borderId="3" xfId="2" applyNumberFormat="1" applyFont="1" applyBorder="1" applyAlignment="1" applyProtection="1">
      <alignment horizontal="center"/>
      <protection hidden="1"/>
    </xf>
    <xf numFmtId="165" fontId="7" fillId="0" borderId="71" xfId="2" applyNumberFormat="1" applyFont="1" applyBorder="1" applyAlignment="1" applyProtection="1">
      <alignment horizontal="center"/>
      <protection hidden="1"/>
    </xf>
    <xf numFmtId="165" fontId="37" fillId="0" borderId="26" xfId="2" applyNumberFormat="1" applyBorder="1" applyAlignment="1" applyProtection="1">
      <alignment horizontal="center"/>
      <protection locked="0"/>
    </xf>
    <xf numFmtId="15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73" fillId="0" borderId="26" xfId="3" applyFont="1" applyBorder="1"/>
    <xf numFmtId="0" fontId="74" fillId="0" borderId="46" xfId="0" applyFont="1" applyBorder="1"/>
    <xf numFmtId="0" fontId="74" fillId="0" borderId="46" xfId="0" applyFont="1" applyBorder="1" applyAlignment="1">
      <alignment wrapText="1"/>
    </xf>
    <xf numFmtId="0" fontId="75" fillId="0" borderId="12" xfId="0" applyFont="1" applyBorder="1"/>
    <xf numFmtId="0" fontId="75" fillId="0" borderId="12" xfId="0" applyFont="1" applyBorder="1" applyAlignment="1">
      <alignment horizontal="left"/>
    </xf>
    <xf numFmtId="14" fontId="75" fillId="0" borderId="12" xfId="0" applyNumberFormat="1" applyFont="1" applyBorder="1"/>
    <xf numFmtId="0" fontId="76" fillId="0" borderId="12" xfId="0" applyFont="1" applyBorder="1" applyAlignment="1">
      <alignment vertical="center"/>
    </xf>
    <xf numFmtId="49" fontId="76" fillId="0" borderId="12" xfId="0" applyNumberFormat="1" applyFont="1" applyBorder="1" applyAlignment="1">
      <alignment vertical="center"/>
    </xf>
    <xf numFmtId="0" fontId="76" fillId="0" borderId="12" xfId="0" applyFont="1" applyBorder="1" applyAlignment="1">
      <alignment horizontal="left" vertical="center"/>
    </xf>
    <xf numFmtId="0" fontId="79" fillId="0" borderId="12" xfId="0" applyFont="1" applyBorder="1" applyAlignment="1">
      <alignment vertical="center"/>
    </xf>
    <xf numFmtId="49" fontId="79" fillId="0" borderId="12" xfId="0" applyNumberFormat="1" applyFont="1" applyBorder="1" applyAlignment="1">
      <alignment vertical="center"/>
    </xf>
    <xf numFmtId="0" fontId="79" fillId="0" borderId="12" xfId="0" applyFont="1" applyBorder="1" applyAlignment="1">
      <alignment horizontal="left" vertical="center"/>
    </xf>
    <xf numFmtId="0" fontId="37" fillId="0" borderId="0" xfId="0" applyFont="1"/>
    <xf numFmtId="0" fontId="37" fillId="2" borderId="60" xfId="1" applyFont="1" applyBorder="1" applyAlignment="1">
      <alignment horizontal="center" vertical="center" wrapText="1"/>
    </xf>
    <xf numFmtId="0" fontId="37" fillId="2" borderId="61" xfId="1" applyFont="1" applyBorder="1" applyAlignment="1">
      <alignment horizontal="center" vertical="center" wrapText="1"/>
    </xf>
    <xf numFmtId="0" fontId="15" fillId="0" borderId="1" xfId="0" applyFont="1" applyBorder="1" applyAlignment="1">
      <alignment shrinkToFi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5" fillId="0" borderId="27" xfId="0" applyFont="1" applyBorder="1"/>
    <xf numFmtId="0" fontId="13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0" fontId="13" fillId="3" borderId="0" xfId="0" quotePrefix="1" applyFont="1" applyFill="1" applyAlignment="1">
      <alignment horizontal="left"/>
    </xf>
    <xf numFmtId="0" fontId="15" fillId="0" borderId="1" xfId="0" applyFont="1" applyBorder="1" applyAlignment="1">
      <alignment horizontal="left" shrinkToFit="1"/>
    </xf>
    <xf numFmtId="0" fontId="1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 applyAlignment="1">
      <alignment horizontal="left" shrinkToFit="1"/>
    </xf>
    <xf numFmtId="15" fontId="13" fillId="0" borderId="14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shrinkToFit="1"/>
      <protection locked="0"/>
    </xf>
    <xf numFmtId="0" fontId="13" fillId="0" borderId="1" xfId="0" applyFont="1" applyBorder="1" applyAlignment="1" applyProtection="1">
      <alignment horizontal="left" shrinkToFit="1"/>
      <protection locked="0"/>
    </xf>
    <xf numFmtId="0" fontId="13" fillId="0" borderId="0" xfId="0" quotePrefix="1" applyFont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3" fillId="0" borderId="29" xfId="0" applyFont="1" applyBorder="1" applyAlignment="1">
      <alignment horizontal="left"/>
    </xf>
    <xf numFmtId="0" fontId="13" fillId="0" borderId="29" xfId="0" applyFont="1" applyBorder="1" applyAlignment="1" applyProtection="1">
      <alignment horizontal="left" shrinkToFit="1"/>
      <protection locked="0"/>
    </xf>
    <xf numFmtId="0" fontId="16" fillId="0" borderId="0" xfId="0" applyFont="1" applyAlignment="1">
      <alignment horizontal="left"/>
    </xf>
    <xf numFmtId="0" fontId="13" fillId="0" borderId="0" xfId="0" quotePrefix="1" applyFont="1" applyAlignment="1">
      <alignment horizontal="left" wrapText="1"/>
    </xf>
    <xf numFmtId="0" fontId="13" fillId="0" borderId="0" xfId="0" applyFont="1" applyAlignment="1" applyProtection="1">
      <alignment horizontal="left" vertical="top" wrapText="1" shrinkToFit="1"/>
      <protection locked="0"/>
    </xf>
    <xf numFmtId="0" fontId="13" fillId="0" borderId="1" xfId="0" applyFont="1" applyBorder="1" applyAlignment="1" applyProtection="1">
      <alignment horizontal="left" vertical="top" wrapText="1" shrinkToFit="1"/>
      <protection locked="0"/>
    </xf>
    <xf numFmtId="0" fontId="13" fillId="0" borderId="29" xfId="0" quotePrefix="1" applyFont="1" applyBorder="1" applyAlignment="1">
      <alignment horizontal="left"/>
    </xf>
    <xf numFmtId="0" fontId="16" fillId="0" borderId="0" xfId="0" quotePrefix="1" applyFont="1" applyAlignment="1">
      <alignment horizontal="left"/>
    </xf>
    <xf numFmtId="0" fontId="13" fillId="0" borderId="0" xfId="0" applyFont="1" applyAlignment="1">
      <alignment horizontal="right" indent="1"/>
    </xf>
    <xf numFmtId="0" fontId="10" fillId="0" borderId="26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shrinkToFit="1"/>
    </xf>
    <xf numFmtId="0" fontId="13" fillId="0" borderId="1" xfId="0" applyFont="1" applyBorder="1"/>
    <xf numFmtId="0" fontId="13" fillId="0" borderId="0" xfId="0" applyFont="1" applyAlignment="1">
      <alignment horizontal="left" shrinkToFit="1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41" xfId="0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1" fillId="0" borderId="31" xfId="2" applyFont="1" applyBorder="1" applyAlignment="1">
      <alignment horizontal="center" vertical="center"/>
    </xf>
    <xf numFmtId="0" fontId="71" fillId="0" borderId="26" xfId="2" applyFont="1" applyBorder="1" applyAlignment="1">
      <alignment horizontal="center" vertical="center"/>
    </xf>
    <xf numFmtId="0" fontId="71" fillId="0" borderId="40" xfId="2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16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40" xfId="0" applyFont="1" applyBorder="1" applyAlignment="1">
      <alignment horizontal="left" vertical="top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48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8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11" fillId="0" borderId="5" xfId="0" quotePrefix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15" fontId="14" fillId="0" borderId="14" xfId="0" applyNumberFormat="1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71" fillId="0" borderId="20" xfId="2" applyFont="1" applyBorder="1" applyAlignment="1">
      <alignment horizontal="left" vertical="center"/>
    </xf>
    <xf numFmtId="0" fontId="71" fillId="0" borderId="12" xfId="2" applyFont="1" applyBorder="1" applyAlignment="1">
      <alignment horizontal="left" vertical="center"/>
    </xf>
    <xf numFmtId="0" fontId="71" fillId="0" borderId="12" xfId="2" applyFont="1" applyBorder="1" applyAlignment="1">
      <alignment horizontal="center" vertical="center"/>
    </xf>
    <xf numFmtId="0" fontId="70" fillId="0" borderId="12" xfId="2" applyFont="1" applyBorder="1" applyAlignment="1">
      <alignment horizontal="center" vertical="center"/>
    </xf>
    <xf numFmtId="0" fontId="72" fillId="0" borderId="12" xfId="3" applyFont="1" applyBorder="1" applyAlignment="1">
      <alignment horizontal="center"/>
    </xf>
    <xf numFmtId="0" fontId="72" fillId="0" borderId="21" xfId="3" applyFont="1" applyBorder="1" applyAlignment="1">
      <alignment horizontal="center"/>
    </xf>
    <xf numFmtId="0" fontId="71" fillId="0" borderId="20" xfId="2" applyFont="1" applyBorder="1" applyAlignment="1">
      <alignment horizontal="left" vertical="center" wrapText="1"/>
    </xf>
    <xf numFmtId="0" fontId="71" fillId="0" borderId="12" xfId="2" applyFont="1" applyBorder="1" applyAlignment="1">
      <alignment horizontal="left" vertical="center" wrapText="1"/>
    </xf>
    <xf numFmtId="0" fontId="69" fillId="0" borderId="65" xfId="2" applyFont="1" applyBorder="1" applyAlignment="1">
      <alignment horizontal="center" vertical="center"/>
    </xf>
    <xf numFmtId="0" fontId="69" fillId="0" borderId="63" xfId="2" applyFont="1" applyBorder="1" applyAlignment="1">
      <alignment horizontal="center" vertical="center"/>
    </xf>
    <xf numFmtId="0" fontId="69" fillId="0" borderId="62" xfId="2" applyFont="1" applyBorder="1" applyAlignment="1">
      <alignment horizontal="center" vertical="center"/>
    </xf>
    <xf numFmtId="0" fontId="70" fillId="0" borderId="50" xfId="2" applyFont="1" applyBorder="1" applyAlignment="1">
      <alignment horizontal="center" vertical="center"/>
    </xf>
    <xf numFmtId="0" fontId="70" fillId="0" borderId="10" xfId="2" applyFont="1" applyBorder="1" applyAlignment="1">
      <alignment horizontal="center" vertical="center"/>
    </xf>
    <xf numFmtId="0" fontId="70" fillId="0" borderId="51" xfId="2" applyFont="1" applyBorder="1" applyAlignment="1">
      <alignment horizontal="center" vertical="center"/>
    </xf>
    <xf numFmtId="0" fontId="49" fillId="0" borderId="13" xfId="3" applyFont="1" applyBorder="1" applyAlignment="1">
      <alignment horizontal="center" vertical="center"/>
    </xf>
    <xf numFmtId="0" fontId="49" fillId="0" borderId="17" xfId="3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/>
    </xf>
    <xf numFmtId="0" fontId="44" fillId="0" borderId="37" xfId="3" applyFont="1" applyBorder="1" applyAlignment="1">
      <alignment horizontal="center" vertical="center"/>
    </xf>
    <xf numFmtId="0" fontId="44" fillId="0" borderId="39" xfId="3" applyFont="1" applyBorder="1" applyAlignment="1">
      <alignment horizontal="center" vertical="center"/>
    </xf>
    <xf numFmtId="0" fontId="44" fillId="4" borderId="33" xfId="3" applyFont="1" applyFill="1" applyBorder="1" applyAlignment="1">
      <alignment horizontal="center" vertical="center"/>
    </xf>
    <xf numFmtId="0" fontId="44" fillId="4" borderId="37" xfId="3" applyFont="1" applyFill="1" applyBorder="1" applyAlignment="1">
      <alignment horizontal="center" vertical="center"/>
    </xf>
    <xf numFmtId="0" fontId="44" fillId="4" borderId="39" xfId="3" applyFont="1" applyFill="1" applyBorder="1" applyAlignment="1">
      <alignment horizontal="center" vertical="center"/>
    </xf>
    <xf numFmtId="0" fontId="51" fillId="0" borderId="26" xfId="3" applyFont="1" applyBorder="1" applyAlignment="1">
      <alignment horizontal="center"/>
    </xf>
    <xf numFmtId="0" fontId="46" fillId="0" borderId="14" xfId="3" applyFont="1" applyBorder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9" fillId="4" borderId="26" xfId="3" applyFont="1" applyFill="1" applyBorder="1" applyAlignment="1">
      <alignment horizontal="center" vertical="center"/>
    </xf>
    <xf numFmtId="0" fontId="49" fillId="4" borderId="26" xfId="3" applyFont="1" applyFill="1" applyBorder="1" applyAlignment="1">
      <alignment horizontal="center"/>
    </xf>
    <xf numFmtId="0" fontId="19" fillId="0" borderId="28" xfId="0" applyFont="1" applyBorder="1" applyAlignment="1" applyProtection="1">
      <alignment horizontal="left"/>
      <protection locked="0"/>
    </xf>
    <xf numFmtId="0" fontId="19" fillId="0" borderId="30" xfId="0" applyFont="1" applyBorder="1" applyAlignment="1" applyProtection="1">
      <alignment horizontal="left"/>
      <protection locked="0"/>
    </xf>
    <xf numFmtId="0" fontId="19" fillId="0" borderId="29" xfId="0" applyFont="1" applyBorder="1" applyAlignment="1" applyProtection="1">
      <alignment horizontal="left"/>
      <protection locked="0"/>
    </xf>
    <xf numFmtId="0" fontId="69" fillId="0" borderId="68" xfId="2" applyFont="1" applyBorder="1" applyAlignment="1">
      <alignment horizontal="center" vertical="center" wrapText="1"/>
    </xf>
    <xf numFmtId="0" fontId="69" fillId="0" borderId="69" xfId="2" applyFont="1" applyBorder="1" applyAlignment="1">
      <alignment horizontal="center" vertical="center" wrapText="1"/>
    </xf>
    <xf numFmtId="0" fontId="69" fillId="0" borderId="70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25" fillId="0" borderId="1" xfId="0" applyFont="1" applyBorder="1" applyAlignment="1">
      <alignment horizontal="left"/>
    </xf>
    <xf numFmtId="0" fontId="14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2" xfId="0" applyFont="1" applyBorder="1" applyAlignment="1" applyProtection="1">
      <alignment horizontal="left"/>
      <protection locked="0"/>
    </xf>
    <xf numFmtId="0" fontId="11" fillId="0" borderId="28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11" fillId="0" borderId="28" xfId="0" quotePrefix="1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71" fillId="0" borderId="12" xfId="2" applyFont="1" applyBorder="1" applyAlignment="1">
      <alignment horizontal="center" vertical="center" wrapText="1"/>
    </xf>
    <xf numFmtId="0" fontId="71" fillId="0" borderId="21" xfId="2" applyFont="1" applyBorder="1" applyAlignment="1">
      <alignment horizontal="center" vertical="center" wrapText="1"/>
    </xf>
    <xf numFmtId="0" fontId="71" fillId="0" borderId="43" xfId="2" applyFont="1" applyBorder="1" applyAlignment="1">
      <alignment horizontal="center" vertical="center" wrapText="1"/>
    </xf>
    <xf numFmtId="0" fontId="71" fillId="0" borderId="38" xfId="2" applyFont="1" applyBorder="1" applyAlignment="1">
      <alignment horizontal="center" vertical="center" wrapText="1"/>
    </xf>
    <xf numFmtId="0" fontId="71" fillId="0" borderId="44" xfId="2" applyFont="1" applyBorder="1" applyAlignment="1">
      <alignment horizontal="center" vertical="center" wrapText="1"/>
    </xf>
    <xf numFmtId="0" fontId="70" fillId="0" borderId="50" xfId="2" applyFont="1" applyBorder="1" applyAlignment="1">
      <alignment horizontal="center" vertical="center" wrapText="1"/>
    </xf>
    <xf numFmtId="0" fontId="70" fillId="0" borderId="10" xfId="2" applyFont="1" applyBorder="1" applyAlignment="1">
      <alignment horizontal="center" vertical="center" wrapText="1"/>
    </xf>
    <xf numFmtId="0" fontId="70" fillId="0" borderId="51" xfId="2" applyFont="1" applyBorder="1" applyAlignment="1">
      <alignment horizontal="center" vertical="center" wrapText="1"/>
    </xf>
    <xf numFmtId="0" fontId="71" fillId="0" borderId="20" xfId="2" applyFont="1" applyBorder="1" applyAlignment="1">
      <alignment horizontal="center" vertical="center" wrapText="1"/>
    </xf>
    <xf numFmtId="0" fontId="70" fillId="0" borderId="12" xfId="2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1" fillId="0" borderId="28" xfId="0" quotePrefix="1" applyFont="1" applyBorder="1" applyAlignment="1">
      <alignment horizontal="left"/>
    </xf>
    <xf numFmtId="0" fontId="11" fillId="0" borderId="29" xfId="0" quotePrefix="1" applyFont="1" applyBorder="1" applyAlignment="1">
      <alignment horizontal="left"/>
    </xf>
    <xf numFmtId="0" fontId="11" fillId="0" borderId="30" xfId="0" quotePrefix="1" applyFont="1" applyBorder="1" applyAlignment="1">
      <alignment horizontal="left"/>
    </xf>
    <xf numFmtId="0" fontId="11" fillId="0" borderId="29" xfId="0" quotePrefix="1" applyFont="1" applyBorder="1" applyAlignment="1">
      <alignment horizontal="center" wrapText="1"/>
    </xf>
    <xf numFmtId="0" fontId="11" fillId="0" borderId="30" xfId="0" quotePrefix="1" applyFont="1" applyBorder="1" applyAlignment="1">
      <alignment horizontal="center" wrapText="1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5" xfId="0" applyFont="1" applyBorder="1" applyAlignment="1" applyProtection="1">
      <alignment horizontal="left"/>
      <protection locked="0"/>
    </xf>
    <xf numFmtId="15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36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textRotation="90"/>
    </xf>
    <xf numFmtId="0" fontId="11" fillId="3" borderId="9" xfId="0" applyFont="1" applyFill="1" applyBorder="1" applyAlignment="1">
      <alignment horizontal="center" textRotation="90"/>
    </xf>
    <xf numFmtId="0" fontId="11" fillId="3" borderId="11" xfId="0" applyFont="1" applyFill="1" applyBorder="1" applyAlignment="1">
      <alignment horizontal="center" textRotation="90"/>
    </xf>
    <xf numFmtId="0" fontId="11" fillId="3" borderId="10" xfId="0" applyFont="1" applyFill="1" applyBorder="1" applyAlignment="1">
      <alignment horizontal="center" textRotation="90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22" fillId="3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right"/>
    </xf>
    <xf numFmtId="0" fontId="26" fillId="3" borderId="12" xfId="0" applyFont="1" applyFill="1" applyBorder="1" applyProtection="1">
      <protection locked="0"/>
    </xf>
    <xf numFmtId="0" fontId="7" fillId="3" borderId="12" xfId="0" applyFont="1" applyFill="1" applyBorder="1"/>
    <xf numFmtId="14" fontId="26" fillId="3" borderId="7" xfId="0" applyNumberFormat="1" applyFont="1" applyFill="1" applyBorder="1" applyProtection="1">
      <protection locked="0"/>
    </xf>
    <xf numFmtId="0" fontId="7" fillId="3" borderId="8" xfId="0" applyFont="1" applyFill="1" applyBorder="1"/>
    <xf numFmtId="0" fontId="26" fillId="3" borderId="12" xfId="0" applyFont="1" applyFill="1" applyBorder="1" applyAlignment="1">
      <alignment horizontal="left"/>
    </xf>
    <xf numFmtId="0" fontId="35" fillId="3" borderId="28" xfId="0" applyFont="1" applyFill="1" applyBorder="1" applyAlignment="1">
      <alignment horizontal="left"/>
    </xf>
    <xf numFmtId="0" fontId="35" fillId="3" borderId="29" xfId="0" applyFont="1" applyFill="1" applyBorder="1" applyAlignment="1">
      <alignment horizontal="left"/>
    </xf>
    <xf numFmtId="0" fontId="35" fillId="3" borderId="30" xfId="0" applyFont="1" applyFill="1" applyBorder="1" applyAlignment="1">
      <alignment horizontal="left"/>
    </xf>
    <xf numFmtId="0" fontId="26" fillId="3" borderId="7" xfId="0" applyFont="1" applyFill="1" applyBorder="1"/>
    <xf numFmtId="0" fontId="26" fillId="3" borderId="12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top" wrapText="1"/>
    </xf>
    <xf numFmtId="0" fontId="35" fillId="3" borderId="11" xfId="0" applyFont="1" applyFill="1" applyBorder="1" applyAlignment="1">
      <alignment horizontal="center" vertical="top" wrapText="1"/>
    </xf>
    <xf numFmtId="0" fontId="35" fillId="3" borderId="10" xfId="0" applyFont="1" applyFill="1" applyBorder="1" applyAlignment="1">
      <alignment horizontal="center" vertical="top" wrapText="1"/>
    </xf>
    <xf numFmtId="0" fontId="35" fillId="3" borderId="9" xfId="0" applyFont="1" applyFill="1" applyBorder="1" applyAlignment="1">
      <alignment horizontal="center"/>
    </xf>
    <xf numFmtId="0" fontId="35" fillId="3" borderId="11" xfId="0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 textRotation="90"/>
    </xf>
    <xf numFmtId="0" fontId="35" fillId="3" borderId="11" xfId="0" applyFont="1" applyFill="1" applyBorder="1" applyAlignment="1">
      <alignment horizontal="center" textRotation="90"/>
    </xf>
    <xf numFmtId="0" fontId="35" fillId="3" borderId="10" xfId="0" applyFont="1" applyFill="1" applyBorder="1" applyAlignment="1">
      <alignment horizontal="center" textRotation="90"/>
    </xf>
    <xf numFmtId="0" fontId="35" fillId="3" borderId="9" xfId="0" applyFont="1" applyFill="1" applyBorder="1" applyAlignment="1">
      <alignment horizontal="center" wrapText="1"/>
    </xf>
    <xf numFmtId="0" fontId="34" fillId="3" borderId="0" xfId="0" applyFont="1" applyFill="1" applyAlignment="1">
      <alignment horizontal="left"/>
    </xf>
    <xf numFmtId="0" fontId="35" fillId="3" borderId="2" xfId="0" applyFont="1" applyFill="1" applyBorder="1" applyAlignment="1">
      <alignment horizontal="left"/>
    </xf>
    <xf numFmtId="0" fontId="35" fillId="3" borderId="4" xfId="0" applyFont="1" applyFill="1" applyBorder="1" applyAlignment="1">
      <alignment horizontal="left"/>
    </xf>
    <xf numFmtId="0" fontId="25" fillId="0" borderId="0" xfId="6" applyFont="1" applyAlignment="1">
      <alignment horizontal="left"/>
    </xf>
    <xf numFmtId="0" fontId="9" fillId="0" borderId="55" xfId="2" applyFont="1" applyBorder="1" applyAlignment="1">
      <alignment horizontal="center" vertical="center" wrapText="1" shrinkToFit="1"/>
    </xf>
    <xf numFmtId="0" fontId="9" fillId="0" borderId="20" xfId="2" applyFont="1" applyBorder="1" applyAlignment="1">
      <alignment horizontal="center" vertical="center" wrapText="1" shrinkToFit="1"/>
    </xf>
    <xf numFmtId="0" fontId="9" fillId="9" borderId="46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/>
    </xf>
    <xf numFmtId="0" fontId="9" fillId="0" borderId="75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10" xfId="2" applyFont="1" applyBorder="1" applyAlignment="1" applyProtection="1">
      <alignment horizontal="center" vertical="center"/>
      <protection locked="0"/>
    </xf>
    <xf numFmtId="0" fontId="9" fillId="9" borderId="75" xfId="2" applyFont="1" applyFill="1" applyBorder="1" applyAlignment="1" applyProtection="1">
      <alignment horizontal="center" vertical="center"/>
      <protection locked="0"/>
    </xf>
    <xf numFmtId="0" fontId="9" fillId="9" borderId="11" xfId="2" applyFont="1" applyFill="1" applyBorder="1" applyAlignment="1" applyProtection="1">
      <alignment horizontal="center" vertical="center"/>
      <protection locked="0"/>
    </xf>
    <xf numFmtId="0" fontId="9" fillId="9" borderId="10" xfId="2" applyFont="1" applyFill="1" applyBorder="1" applyAlignment="1" applyProtection="1">
      <alignment horizontal="center" vertical="center"/>
      <protection locked="0"/>
    </xf>
    <xf numFmtId="0" fontId="9" fillId="0" borderId="75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9" borderId="75" xfId="2" applyFont="1" applyFill="1" applyBorder="1" applyAlignment="1">
      <alignment horizontal="center" vertical="center" wrapText="1"/>
    </xf>
    <xf numFmtId="0" fontId="9" fillId="9" borderId="11" xfId="2" applyFont="1" applyFill="1" applyBorder="1" applyAlignment="1">
      <alignment horizontal="center" vertical="center" wrapText="1"/>
    </xf>
    <xf numFmtId="0" fontId="9" fillId="9" borderId="10" xfId="2" applyFont="1" applyFill="1" applyBorder="1" applyAlignment="1">
      <alignment horizontal="center" vertical="center" wrapText="1"/>
    </xf>
    <xf numFmtId="0" fontId="57" fillId="0" borderId="34" xfId="2" applyFont="1" applyBorder="1" applyAlignment="1">
      <alignment horizontal="center" vertical="center"/>
    </xf>
    <xf numFmtId="0" fontId="57" fillId="0" borderId="46" xfId="2" applyFont="1" applyBorder="1" applyAlignment="1">
      <alignment horizontal="center" vertical="center"/>
    </xf>
    <xf numFmtId="0" fontId="57" fillId="0" borderId="56" xfId="2" applyFont="1" applyBorder="1" applyAlignment="1">
      <alignment horizontal="center" vertical="center"/>
    </xf>
    <xf numFmtId="0" fontId="59" fillId="0" borderId="30" xfId="2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58" fillId="0" borderId="30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 wrapText="1" shrinkToFit="1"/>
    </xf>
    <xf numFmtId="0" fontId="9" fillId="9" borderId="38" xfId="2" applyFont="1" applyFill="1" applyBorder="1" applyAlignment="1">
      <alignment horizontal="center" vertical="center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9" fillId="0" borderId="38" xfId="2" applyFont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center" vertical="center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26" xfId="2" applyFont="1" applyBorder="1" applyAlignment="1" applyProtection="1">
      <alignment horizontal="center" vertical="center"/>
      <protection locked="0"/>
    </xf>
    <xf numFmtId="0" fontId="9" fillId="0" borderId="32" xfId="2" applyFont="1" applyBorder="1" applyAlignment="1" applyProtection="1">
      <alignment horizontal="center" vertical="center"/>
      <protection locked="0"/>
    </xf>
    <xf numFmtId="0" fontId="58" fillId="0" borderId="53" xfId="2" applyFont="1" applyBorder="1" applyAlignment="1">
      <alignment horizontal="center" vertical="center"/>
    </xf>
    <xf numFmtId="0" fontId="58" fillId="0" borderId="38" xfId="2" applyFont="1" applyBorder="1" applyAlignment="1">
      <alignment horizontal="center" vertical="center"/>
    </xf>
    <xf numFmtId="0" fontId="58" fillId="0" borderId="44" xfId="2" applyFont="1" applyBorder="1" applyAlignment="1">
      <alignment horizontal="center" vertical="center"/>
    </xf>
    <xf numFmtId="0" fontId="76" fillId="0" borderId="28" xfId="0" applyFont="1" applyBorder="1" applyAlignment="1">
      <alignment horizontal="left" vertical="center"/>
    </xf>
    <xf numFmtId="0" fontId="76" fillId="0" borderId="30" xfId="0" applyFont="1" applyBorder="1" applyAlignment="1">
      <alignment horizontal="left" vertical="center"/>
    </xf>
    <xf numFmtId="0" fontId="76" fillId="0" borderId="28" xfId="0" applyFont="1" applyBorder="1" applyAlignment="1">
      <alignment horizontal="left" vertical="center" wrapText="1"/>
    </xf>
    <xf numFmtId="0" fontId="76" fillId="0" borderId="29" xfId="0" applyFont="1" applyBorder="1" applyAlignment="1">
      <alignment horizontal="left" vertical="center" wrapText="1"/>
    </xf>
    <xf numFmtId="0" fontId="76" fillId="0" borderId="30" xfId="0" applyFont="1" applyBorder="1" applyAlignment="1">
      <alignment horizontal="left" vertical="center" wrapText="1"/>
    </xf>
    <xf numFmtId="0" fontId="77" fillId="0" borderId="65" xfId="0" applyFont="1" applyBorder="1" applyAlignment="1">
      <alignment horizontal="left" vertical="center" wrapText="1"/>
    </xf>
    <xf numFmtId="0" fontId="37" fillId="0" borderId="63" xfId="0" applyFont="1" applyBorder="1" applyAlignment="1">
      <alignment horizontal="left" vertical="center" wrapText="1"/>
    </xf>
    <xf numFmtId="0" fontId="37" fillId="0" borderId="62" xfId="0" applyFont="1" applyBorder="1" applyAlignment="1">
      <alignment horizontal="left" vertical="center" wrapText="1"/>
    </xf>
    <xf numFmtId="0" fontId="37" fillId="0" borderId="65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top" wrapText="1"/>
    </xf>
    <xf numFmtId="0" fontId="37" fillId="0" borderId="63" xfId="0" applyFont="1" applyBorder="1" applyAlignment="1">
      <alignment horizontal="left" vertical="top" wrapText="1"/>
    </xf>
    <xf numFmtId="0" fontId="37" fillId="0" borderId="13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40" xfId="0" applyFont="1" applyBorder="1" applyAlignment="1">
      <alignment horizontal="left" vertical="center" wrapText="1"/>
    </xf>
    <xf numFmtId="0" fontId="60" fillId="0" borderId="63" xfId="0" applyFont="1" applyBorder="1" applyAlignment="1">
      <alignment horizontal="left" vertical="center" wrapText="1"/>
    </xf>
    <xf numFmtId="0" fontId="60" fillId="0" borderId="62" xfId="0" applyFont="1" applyBorder="1" applyAlignment="1">
      <alignment horizontal="left" vertical="center" wrapText="1"/>
    </xf>
    <xf numFmtId="0" fontId="74" fillId="0" borderId="47" xfId="0" applyFont="1" applyBorder="1" applyAlignment="1">
      <alignment horizontal="center"/>
    </xf>
    <xf numFmtId="0" fontId="74" fillId="0" borderId="34" xfId="0" applyFont="1" applyBorder="1" applyAlignment="1">
      <alignment horizontal="center"/>
    </xf>
    <xf numFmtId="0" fontId="74" fillId="0" borderId="47" xfId="0" applyFont="1" applyBorder="1" applyAlignment="1">
      <alignment horizontal="center" wrapText="1"/>
    </xf>
    <xf numFmtId="0" fontId="74" fillId="0" borderId="37" xfId="0" applyFont="1" applyBorder="1" applyAlignment="1">
      <alignment horizontal="center" wrapText="1"/>
    </xf>
    <xf numFmtId="0" fontId="74" fillId="0" borderId="34" xfId="0" applyFont="1" applyBorder="1" applyAlignment="1">
      <alignment horizontal="center" wrapText="1"/>
    </xf>
    <xf numFmtId="0" fontId="79" fillId="0" borderId="28" xfId="0" applyFont="1" applyBorder="1" applyAlignment="1">
      <alignment horizontal="left" vertical="center"/>
    </xf>
    <xf numFmtId="0" fontId="79" fillId="0" borderId="30" xfId="0" applyFont="1" applyBorder="1" applyAlignment="1">
      <alignment horizontal="left" vertical="center"/>
    </xf>
    <xf numFmtId="0" fontId="79" fillId="0" borderId="28" xfId="0" applyFont="1" applyBorder="1" applyAlignment="1">
      <alignment horizontal="left" vertical="center" wrapText="1"/>
    </xf>
    <xf numFmtId="0" fontId="79" fillId="0" borderId="29" xfId="0" applyFont="1" applyBorder="1" applyAlignment="1">
      <alignment horizontal="left" vertical="center" wrapText="1"/>
    </xf>
    <xf numFmtId="0" fontId="79" fillId="0" borderId="30" xfId="0" applyFont="1" applyBorder="1" applyAlignment="1">
      <alignment horizontal="left" vertical="center" wrapText="1"/>
    </xf>
    <xf numFmtId="0" fontId="75" fillId="0" borderId="28" xfId="0" applyFont="1" applyBorder="1" applyAlignment="1">
      <alignment horizontal="left"/>
    </xf>
    <xf numFmtId="0" fontId="75" fillId="0" borderId="30" xfId="0" applyFont="1" applyBorder="1" applyAlignment="1">
      <alignment horizontal="left"/>
    </xf>
    <xf numFmtId="0" fontId="75" fillId="0" borderId="29" xfId="0" applyFont="1" applyBorder="1" applyAlignment="1">
      <alignment horizontal="left"/>
    </xf>
    <xf numFmtId="0" fontId="79" fillId="0" borderId="28" xfId="0" applyFont="1" applyBorder="1" applyAlignment="1">
      <alignment horizontal="left"/>
    </xf>
    <xf numFmtId="0" fontId="79" fillId="0" borderId="30" xfId="0" applyFont="1" applyBorder="1" applyAlignment="1">
      <alignment horizontal="left"/>
    </xf>
  </cellXfs>
  <cellStyles count="7">
    <cellStyle name="Hyperlink" xfId="4" builtinId="8"/>
    <cellStyle name="Hyperlink 2" xfId="5" xr:uid="{B114DBFB-8EB4-4EBB-B4AF-7E9B37D58F95}"/>
    <cellStyle name="Normal" xfId="0" builtinId="0"/>
    <cellStyle name="Normal 2" xfId="3" xr:uid="{1B1214BE-D506-4BA7-A921-C9D713822006}"/>
    <cellStyle name="Normal 2 2" xfId="2" xr:uid="{7DFD9F80-D462-480C-8CAF-700E0E1F8DA1}"/>
    <cellStyle name="Normal 3" xfId="6" xr:uid="{BC431051-B431-4A1C-B82A-7D6564B5960A}"/>
    <cellStyle name="Note" xfId="1" builtinId="10"/>
  </cellStyles>
  <dxfs count="9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0.0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142875</xdr:rowOff>
        </xdr:from>
        <xdr:to>
          <xdr:col>3</xdr:col>
          <xdr:colOff>38100</xdr:colOff>
          <xdr:row>36</xdr:row>
          <xdr:rowOff>28575</xdr:rowOff>
        </xdr:to>
        <xdr:sp macro="" textlink="">
          <xdr:nvSpPr>
            <xdr:cNvPr id="22688" name="Check Box 160" hidden="1">
              <a:extLst>
                <a:ext uri="{63B3BB69-23CF-44E3-9099-C40C66FF867C}">
                  <a14:compatExt spid="_x0000_s22688"/>
                </a:ext>
                <a:ext uri="{FF2B5EF4-FFF2-40B4-BE49-F238E27FC236}">
                  <a16:creationId xmlns:a16="http://schemas.microsoft.com/office/drawing/2014/main" id="{00000000-0008-0000-0100-0000A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142875</xdr:rowOff>
        </xdr:from>
        <xdr:to>
          <xdr:col>3</xdr:col>
          <xdr:colOff>38100</xdr:colOff>
          <xdr:row>37</xdr:row>
          <xdr:rowOff>28575</xdr:rowOff>
        </xdr:to>
        <xdr:sp macro="" textlink="">
          <xdr:nvSpPr>
            <xdr:cNvPr id="22689" name="Check Box 161" hidden="1">
              <a:extLst>
                <a:ext uri="{63B3BB69-23CF-44E3-9099-C40C66FF867C}">
                  <a14:compatExt spid="_x0000_s22689"/>
                </a:ext>
                <a:ext uri="{FF2B5EF4-FFF2-40B4-BE49-F238E27FC236}">
                  <a16:creationId xmlns:a16="http://schemas.microsoft.com/office/drawing/2014/main" id="{00000000-0008-0000-0100-0000A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142875</xdr:rowOff>
        </xdr:from>
        <xdr:to>
          <xdr:col>3</xdr:col>
          <xdr:colOff>38100</xdr:colOff>
          <xdr:row>38</xdr:row>
          <xdr:rowOff>28575</xdr:rowOff>
        </xdr:to>
        <xdr:sp macro="" textlink="">
          <xdr:nvSpPr>
            <xdr:cNvPr id="22690" name="Check Box 162" hidden="1">
              <a:extLst>
                <a:ext uri="{63B3BB69-23CF-44E3-9099-C40C66FF867C}">
                  <a14:compatExt spid="_x0000_s22690"/>
                </a:ext>
                <a:ext uri="{FF2B5EF4-FFF2-40B4-BE49-F238E27FC236}">
                  <a16:creationId xmlns:a16="http://schemas.microsoft.com/office/drawing/2014/main" id="{00000000-0008-0000-0100-0000A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142875</xdr:rowOff>
        </xdr:from>
        <xdr:to>
          <xdr:col>3</xdr:col>
          <xdr:colOff>38100</xdr:colOff>
          <xdr:row>39</xdr:row>
          <xdr:rowOff>28575</xdr:rowOff>
        </xdr:to>
        <xdr:sp macro="" textlink="">
          <xdr:nvSpPr>
            <xdr:cNvPr id="22691" name="Check Box 163" hidden="1">
              <a:extLst>
                <a:ext uri="{63B3BB69-23CF-44E3-9099-C40C66FF867C}">
                  <a14:compatExt spid="_x0000_s22691"/>
                </a:ext>
                <a:ext uri="{FF2B5EF4-FFF2-40B4-BE49-F238E27FC236}">
                  <a16:creationId xmlns:a16="http://schemas.microsoft.com/office/drawing/2014/main" id="{00000000-0008-0000-0100-0000A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142875</xdr:rowOff>
        </xdr:from>
        <xdr:to>
          <xdr:col>3</xdr:col>
          <xdr:colOff>38100</xdr:colOff>
          <xdr:row>40</xdr:row>
          <xdr:rowOff>28575</xdr:rowOff>
        </xdr:to>
        <xdr:sp macro="" textlink="">
          <xdr:nvSpPr>
            <xdr:cNvPr id="22692" name="Check Box 164" hidden="1">
              <a:extLst>
                <a:ext uri="{63B3BB69-23CF-44E3-9099-C40C66FF867C}">
                  <a14:compatExt spid="_x0000_s22692"/>
                </a:ext>
                <a:ext uri="{FF2B5EF4-FFF2-40B4-BE49-F238E27FC236}">
                  <a16:creationId xmlns:a16="http://schemas.microsoft.com/office/drawing/2014/main" id="{00000000-0008-0000-0100-0000A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36</xdr:row>
          <xdr:rowOff>142875</xdr:rowOff>
        </xdr:from>
        <xdr:to>
          <xdr:col>11</xdr:col>
          <xdr:colOff>333375</xdr:colOff>
          <xdr:row>38</xdr:row>
          <xdr:rowOff>28575</xdr:rowOff>
        </xdr:to>
        <xdr:sp macro="" textlink="">
          <xdr:nvSpPr>
            <xdr:cNvPr id="22693" name="Check Box 165" hidden="1">
              <a:extLst>
                <a:ext uri="{63B3BB69-23CF-44E3-9099-C40C66FF867C}">
                  <a14:compatExt spid="_x0000_s22693"/>
                </a:ext>
                <a:ext uri="{FF2B5EF4-FFF2-40B4-BE49-F238E27FC236}">
                  <a16:creationId xmlns:a16="http://schemas.microsoft.com/office/drawing/2014/main" id="{00000000-0008-0000-0100-0000A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35</xdr:row>
          <xdr:rowOff>142875</xdr:rowOff>
        </xdr:from>
        <xdr:to>
          <xdr:col>11</xdr:col>
          <xdr:colOff>333375</xdr:colOff>
          <xdr:row>37</xdr:row>
          <xdr:rowOff>28575</xdr:rowOff>
        </xdr:to>
        <xdr:sp macro="" textlink="">
          <xdr:nvSpPr>
            <xdr:cNvPr id="22694" name="Check Box 166" hidden="1">
              <a:extLst>
                <a:ext uri="{63B3BB69-23CF-44E3-9099-C40C66FF867C}">
                  <a14:compatExt spid="_x0000_s22694"/>
                </a:ext>
                <a:ext uri="{FF2B5EF4-FFF2-40B4-BE49-F238E27FC236}">
                  <a16:creationId xmlns:a16="http://schemas.microsoft.com/office/drawing/2014/main" id="{00000000-0008-0000-0100-0000A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34</xdr:row>
          <xdr:rowOff>142875</xdr:rowOff>
        </xdr:from>
        <xdr:to>
          <xdr:col>11</xdr:col>
          <xdr:colOff>333375</xdr:colOff>
          <xdr:row>36</xdr:row>
          <xdr:rowOff>28575</xdr:rowOff>
        </xdr:to>
        <xdr:sp macro="" textlink="">
          <xdr:nvSpPr>
            <xdr:cNvPr id="22695" name="Check Box 167" hidden="1">
              <a:extLst>
                <a:ext uri="{63B3BB69-23CF-44E3-9099-C40C66FF867C}">
                  <a14:compatExt spid="_x0000_s22695"/>
                </a:ext>
                <a:ext uri="{FF2B5EF4-FFF2-40B4-BE49-F238E27FC236}">
                  <a16:creationId xmlns:a16="http://schemas.microsoft.com/office/drawing/2014/main" id="{00000000-0008-0000-0100-0000A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50</xdr:row>
          <xdr:rowOff>142875</xdr:rowOff>
        </xdr:from>
        <xdr:to>
          <xdr:col>10</xdr:col>
          <xdr:colOff>0</xdr:colOff>
          <xdr:row>52</xdr:row>
          <xdr:rowOff>28575</xdr:rowOff>
        </xdr:to>
        <xdr:sp macro="" textlink="">
          <xdr:nvSpPr>
            <xdr:cNvPr id="22696" name="Check Box 168" hidden="1">
              <a:extLst>
                <a:ext uri="{63B3BB69-23CF-44E3-9099-C40C66FF867C}">
                  <a14:compatExt spid="_x0000_s22696"/>
                </a:ext>
                <a:ext uri="{FF2B5EF4-FFF2-40B4-BE49-F238E27FC236}">
                  <a16:creationId xmlns:a16="http://schemas.microsoft.com/office/drawing/2014/main" id="{00000000-0008-0000-0100-0000A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50</xdr:row>
          <xdr:rowOff>142875</xdr:rowOff>
        </xdr:from>
        <xdr:to>
          <xdr:col>11</xdr:col>
          <xdr:colOff>85725</xdr:colOff>
          <xdr:row>52</xdr:row>
          <xdr:rowOff>28575</xdr:rowOff>
        </xdr:to>
        <xdr:sp macro="" textlink="">
          <xdr:nvSpPr>
            <xdr:cNvPr id="22697" name="Check Box 169" hidden="1">
              <a:extLst>
                <a:ext uri="{63B3BB69-23CF-44E3-9099-C40C66FF867C}">
                  <a14:compatExt spid="_x0000_s22697"/>
                </a:ext>
                <a:ext uri="{FF2B5EF4-FFF2-40B4-BE49-F238E27FC236}">
                  <a16:creationId xmlns:a16="http://schemas.microsoft.com/office/drawing/2014/main" id="{00000000-0008-0000-0100-0000A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46</xdr:row>
          <xdr:rowOff>142875</xdr:rowOff>
        </xdr:from>
        <xdr:to>
          <xdr:col>3</xdr:col>
          <xdr:colOff>38100</xdr:colOff>
          <xdr:row>48</xdr:row>
          <xdr:rowOff>28575</xdr:rowOff>
        </xdr:to>
        <xdr:sp macro="" textlink="">
          <xdr:nvSpPr>
            <xdr:cNvPr id="22698" name="Check Box 170" hidden="1">
              <a:extLst>
                <a:ext uri="{63B3BB69-23CF-44E3-9099-C40C66FF867C}">
                  <a14:compatExt spid="_x0000_s22698"/>
                </a:ext>
                <a:ext uri="{FF2B5EF4-FFF2-40B4-BE49-F238E27FC236}">
                  <a16:creationId xmlns:a16="http://schemas.microsoft.com/office/drawing/2014/main" id="{00000000-0008-0000-0100-0000A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142875</xdr:rowOff>
        </xdr:from>
        <xdr:to>
          <xdr:col>3</xdr:col>
          <xdr:colOff>38100</xdr:colOff>
          <xdr:row>47</xdr:row>
          <xdr:rowOff>28575</xdr:rowOff>
        </xdr:to>
        <xdr:sp macro="" textlink="">
          <xdr:nvSpPr>
            <xdr:cNvPr id="22699" name="Check Box 171" hidden="1">
              <a:extLst>
                <a:ext uri="{63B3BB69-23CF-44E3-9099-C40C66FF867C}">
                  <a14:compatExt spid="_x0000_s22699"/>
                </a:ext>
                <a:ext uri="{FF2B5EF4-FFF2-40B4-BE49-F238E27FC236}">
                  <a16:creationId xmlns:a16="http://schemas.microsoft.com/office/drawing/2014/main" id="{00000000-0008-0000-0100-0000A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44</xdr:row>
          <xdr:rowOff>142875</xdr:rowOff>
        </xdr:from>
        <xdr:to>
          <xdr:col>3</xdr:col>
          <xdr:colOff>38100</xdr:colOff>
          <xdr:row>46</xdr:row>
          <xdr:rowOff>28575</xdr:rowOff>
        </xdr:to>
        <xdr:sp macro="" textlink="">
          <xdr:nvSpPr>
            <xdr:cNvPr id="22700" name="Check Box 172" hidden="1">
              <a:extLst>
                <a:ext uri="{63B3BB69-23CF-44E3-9099-C40C66FF867C}">
                  <a14:compatExt spid="_x0000_s22700"/>
                </a:ext>
                <a:ext uri="{FF2B5EF4-FFF2-40B4-BE49-F238E27FC236}">
                  <a16:creationId xmlns:a16="http://schemas.microsoft.com/office/drawing/2014/main" id="{00000000-0008-0000-0100-0000A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142875</xdr:rowOff>
        </xdr:from>
        <xdr:to>
          <xdr:col>3</xdr:col>
          <xdr:colOff>38100</xdr:colOff>
          <xdr:row>45</xdr:row>
          <xdr:rowOff>28575</xdr:rowOff>
        </xdr:to>
        <xdr:sp macro="" textlink="">
          <xdr:nvSpPr>
            <xdr:cNvPr id="22701" name="Check Box 173" hidden="1">
              <a:extLst>
                <a:ext uri="{63B3BB69-23CF-44E3-9099-C40C66FF867C}">
                  <a14:compatExt spid="_x0000_s22701"/>
                </a:ext>
                <a:ext uri="{FF2B5EF4-FFF2-40B4-BE49-F238E27FC236}">
                  <a16:creationId xmlns:a16="http://schemas.microsoft.com/office/drawing/2014/main" id="{00000000-0008-0000-0100-0000A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123825</xdr:rowOff>
        </xdr:from>
        <xdr:to>
          <xdr:col>3</xdr:col>
          <xdr:colOff>38100</xdr:colOff>
          <xdr:row>44</xdr:row>
          <xdr:rowOff>9525</xdr:rowOff>
        </xdr:to>
        <xdr:sp macro="" textlink="">
          <xdr:nvSpPr>
            <xdr:cNvPr id="22702" name="Check Box 174" hidden="1">
              <a:extLst>
                <a:ext uri="{63B3BB69-23CF-44E3-9099-C40C66FF867C}">
                  <a14:compatExt spid="_x0000_s22702"/>
                </a:ext>
                <a:ext uri="{FF2B5EF4-FFF2-40B4-BE49-F238E27FC236}">
                  <a16:creationId xmlns:a16="http://schemas.microsoft.com/office/drawing/2014/main" id="{00000000-0008-0000-0100-0000A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49</xdr:row>
          <xdr:rowOff>142875</xdr:rowOff>
        </xdr:from>
        <xdr:to>
          <xdr:col>4</xdr:col>
          <xdr:colOff>104775</xdr:colOff>
          <xdr:row>51</xdr:row>
          <xdr:rowOff>38100</xdr:rowOff>
        </xdr:to>
        <xdr:sp macro="" textlink="">
          <xdr:nvSpPr>
            <xdr:cNvPr id="22703" name="Check Box 175" hidden="1">
              <a:extLst>
                <a:ext uri="{63B3BB69-23CF-44E3-9099-C40C66FF867C}">
                  <a14:compatExt spid="_x0000_s22703"/>
                </a:ext>
                <a:ext uri="{FF2B5EF4-FFF2-40B4-BE49-F238E27FC236}">
                  <a16:creationId xmlns:a16="http://schemas.microsoft.com/office/drawing/2014/main" id="{00000000-0008-0000-0100-0000A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49</xdr:row>
          <xdr:rowOff>142875</xdr:rowOff>
        </xdr:from>
        <xdr:to>
          <xdr:col>8</xdr:col>
          <xdr:colOff>190500</xdr:colOff>
          <xdr:row>51</xdr:row>
          <xdr:rowOff>66675</xdr:rowOff>
        </xdr:to>
        <xdr:sp macro="" textlink="">
          <xdr:nvSpPr>
            <xdr:cNvPr id="22704" name="Check Box 176" hidden="1">
              <a:extLst>
                <a:ext uri="{63B3BB69-23CF-44E3-9099-C40C66FF867C}">
                  <a14:compatExt spid="_x0000_s22704"/>
                </a:ext>
                <a:ext uri="{FF2B5EF4-FFF2-40B4-BE49-F238E27FC236}">
                  <a16:creationId xmlns:a16="http://schemas.microsoft.com/office/drawing/2014/main" id="{00000000-0008-0000-0100-0000B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49</xdr:row>
          <xdr:rowOff>142875</xdr:rowOff>
        </xdr:from>
        <xdr:to>
          <xdr:col>12</xdr:col>
          <xdr:colOff>104775</xdr:colOff>
          <xdr:row>51</xdr:row>
          <xdr:rowOff>66675</xdr:rowOff>
        </xdr:to>
        <xdr:sp macro="" textlink="">
          <xdr:nvSpPr>
            <xdr:cNvPr id="22705" name="Check Box 177" hidden="1">
              <a:extLst>
                <a:ext uri="{63B3BB69-23CF-44E3-9099-C40C66FF867C}">
                  <a14:compatExt spid="_x0000_s22705"/>
                </a:ext>
                <a:ext uri="{FF2B5EF4-FFF2-40B4-BE49-F238E27FC236}">
                  <a16:creationId xmlns:a16="http://schemas.microsoft.com/office/drawing/2014/main" id="{00000000-0008-0000-0100-0000B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49</xdr:row>
          <xdr:rowOff>152400</xdr:rowOff>
        </xdr:from>
        <xdr:to>
          <xdr:col>15</xdr:col>
          <xdr:colOff>200025</xdr:colOff>
          <xdr:row>51</xdr:row>
          <xdr:rowOff>85725</xdr:rowOff>
        </xdr:to>
        <xdr:sp macro="" textlink="">
          <xdr:nvSpPr>
            <xdr:cNvPr id="22706" name="Check Box 178" hidden="1">
              <a:extLst>
                <a:ext uri="{63B3BB69-23CF-44E3-9099-C40C66FF867C}">
                  <a14:compatExt spid="_x0000_s22706"/>
                </a:ext>
                <a:ext uri="{FF2B5EF4-FFF2-40B4-BE49-F238E27FC236}">
                  <a16:creationId xmlns:a16="http://schemas.microsoft.com/office/drawing/2014/main" id="{00000000-0008-0000-0100-0000B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37</xdr:row>
          <xdr:rowOff>142875</xdr:rowOff>
        </xdr:from>
        <xdr:to>
          <xdr:col>11</xdr:col>
          <xdr:colOff>333375</xdr:colOff>
          <xdr:row>39</xdr:row>
          <xdr:rowOff>28575</xdr:rowOff>
        </xdr:to>
        <xdr:sp macro="" textlink="">
          <xdr:nvSpPr>
            <xdr:cNvPr id="22707" name="Check Box 179" hidden="1">
              <a:extLst>
                <a:ext uri="{63B3BB69-23CF-44E3-9099-C40C66FF867C}">
                  <a14:compatExt spid="_x0000_s22707"/>
                </a:ext>
                <a:ext uri="{FF2B5EF4-FFF2-40B4-BE49-F238E27FC236}">
                  <a16:creationId xmlns:a16="http://schemas.microsoft.com/office/drawing/2014/main" id="{00000000-0008-0000-0100-0000B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0</xdr:rowOff>
        </xdr:from>
        <xdr:to>
          <xdr:col>12</xdr:col>
          <xdr:colOff>114300</xdr:colOff>
          <xdr:row>28</xdr:row>
          <xdr:rowOff>47625</xdr:rowOff>
        </xdr:to>
        <xdr:sp macro="" textlink="">
          <xdr:nvSpPr>
            <xdr:cNvPr id="22710" name="Check Box 182" hidden="1">
              <a:extLst>
                <a:ext uri="{63B3BB69-23CF-44E3-9099-C40C66FF867C}">
                  <a14:compatExt spid="_x0000_s22710"/>
                </a:ext>
                <a:ext uri="{FF2B5EF4-FFF2-40B4-BE49-F238E27FC236}">
                  <a16:creationId xmlns:a16="http://schemas.microsoft.com/office/drawing/2014/main" id="{00000000-0008-0000-0100-0000B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27</xdr:row>
          <xdr:rowOff>0</xdr:rowOff>
        </xdr:from>
        <xdr:to>
          <xdr:col>14</xdr:col>
          <xdr:colOff>28575</xdr:colOff>
          <xdr:row>28</xdr:row>
          <xdr:rowOff>47625</xdr:rowOff>
        </xdr:to>
        <xdr:sp macro="" textlink="">
          <xdr:nvSpPr>
            <xdr:cNvPr id="22711" name="Check Box 183" hidden="1">
              <a:extLst>
                <a:ext uri="{63B3BB69-23CF-44E3-9099-C40C66FF867C}">
                  <a14:compatExt spid="_x0000_s22711"/>
                </a:ext>
                <a:ext uri="{FF2B5EF4-FFF2-40B4-BE49-F238E27FC236}">
                  <a16:creationId xmlns:a16="http://schemas.microsoft.com/office/drawing/2014/main" id="{00000000-0008-0000-0100-0000B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31</xdr:row>
          <xdr:rowOff>28575</xdr:rowOff>
        </xdr:from>
        <xdr:to>
          <xdr:col>12</xdr:col>
          <xdr:colOff>152400</xdr:colOff>
          <xdr:row>33</xdr:row>
          <xdr:rowOff>9525</xdr:rowOff>
        </xdr:to>
        <xdr:sp macro="" textlink="">
          <xdr:nvSpPr>
            <xdr:cNvPr id="22712" name="Check Box 184" hidden="1">
              <a:extLst>
                <a:ext uri="{63B3BB69-23CF-44E3-9099-C40C66FF867C}">
                  <a14:compatExt spid="_x0000_s22712"/>
                </a:ext>
                <a:ext uri="{FF2B5EF4-FFF2-40B4-BE49-F238E27FC236}">
                  <a16:creationId xmlns:a16="http://schemas.microsoft.com/office/drawing/2014/main" id="{00000000-0008-0000-0100-0000B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0</xdr:rowOff>
        </xdr:from>
        <xdr:to>
          <xdr:col>14</xdr:col>
          <xdr:colOff>28575</xdr:colOff>
          <xdr:row>33</xdr:row>
          <xdr:rowOff>47625</xdr:rowOff>
        </xdr:to>
        <xdr:sp macro="" textlink="">
          <xdr:nvSpPr>
            <xdr:cNvPr id="22713" name="Check Box 185" hidden="1">
              <a:extLst>
                <a:ext uri="{63B3BB69-23CF-44E3-9099-C40C66FF867C}">
                  <a14:compatExt spid="_x0000_s22713"/>
                </a:ext>
                <a:ext uri="{FF2B5EF4-FFF2-40B4-BE49-F238E27FC236}">
                  <a16:creationId xmlns:a16="http://schemas.microsoft.com/office/drawing/2014/main" id="{00000000-0008-0000-0100-0000B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38</xdr:row>
          <xdr:rowOff>142875</xdr:rowOff>
        </xdr:from>
        <xdr:to>
          <xdr:col>11</xdr:col>
          <xdr:colOff>333375</xdr:colOff>
          <xdr:row>40</xdr:row>
          <xdr:rowOff>28575</xdr:rowOff>
        </xdr:to>
        <xdr:sp macro="" textlink="">
          <xdr:nvSpPr>
            <xdr:cNvPr id="22714" name="Check Box 186" hidden="1">
              <a:extLst>
                <a:ext uri="{63B3BB69-23CF-44E3-9099-C40C66FF867C}">
                  <a14:compatExt spid="_x0000_s22714"/>
                </a:ext>
                <a:ext uri="{FF2B5EF4-FFF2-40B4-BE49-F238E27FC236}">
                  <a16:creationId xmlns:a16="http://schemas.microsoft.com/office/drawing/2014/main" id="{00000000-0008-0000-0100-0000B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70</xdr:row>
          <xdr:rowOff>9525</xdr:rowOff>
        </xdr:from>
        <xdr:to>
          <xdr:col>7</xdr:col>
          <xdr:colOff>180975</xdr:colOff>
          <xdr:row>72</xdr:row>
          <xdr:rowOff>9525</xdr:rowOff>
        </xdr:to>
        <xdr:sp macro="" textlink="">
          <xdr:nvSpPr>
            <xdr:cNvPr id="22715" name="Check Box 187" hidden="1">
              <a:extLst>
                <a:ext uri="{63B3BB69-23CF-44E3-9099-C40C66FF867C}">
                  <a14:compatExt spid="_x0000_s22715"/>
                </a:ext>
                <a:ext uri="{FF2B5EF4-FFF2-40B4-BE49-F238E27FC236}">
                  <a16:creationId xmlns:a16="http://schemas.microsoft.com/office/drawing/2014/main" id="{00000000-0008-0000-0100-0000B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70</xdr:row>
          <xdr:rowOff>9525</xdr:rowOff>
        </xdr:from>
        <xdr:to>
          <xdr:col>9</xdr:col>
          <xdr:colOff>180975</xdr:colOff>
          <xdr:row>72</xdr:row>
          <xdr:rowOff>9525</xdr:rowOff>
        </xdr:to>
        <xdr:sp macro="" textlink="">
          <xdr:nvSpPr>
            <xdr:cNvPr id="22716" name="Check Box 188" hidden="1">
              <a:extLst>
                <a:ext uri="{63B3BB69-23CF-44E3-9099-C40C66FF867C}">
                  <a14:compatExt spid="_x0000_s22716"/>
                </a:ext>
                <a:ext uri="{FF2B5EF4-FFF2-40B4-BE49-F238E27FC236}">
                  <a16:creationId xmlns:a16="http://schemas.microsoft.com/office/drawing/2014/main" id="{00000000-0008-0000-0100-0000B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70</xdr:row>
          <xdr:rowOff>9525</xdr:rowOff>
        </xdr:from>
        <xdr:to>
          <xdr:col>10</xdr:col>
          <xdr:colOff>371475</xdr:colOff>
          <xdr:row>72</xdr:row>
          <xdr:rowOff>9525</xdr:rowOff>
        </xdr:to>
        <xdr:sp macro="" textlink="">
          <xdr:nvSpPr>
            <xdr:cNvPr id="22719" name="Check Box 191" hidden="1">
              <a:extLst>
                <a:ext uri="{63B3BB69-23CF-44E3-9099-C40C66FF867C}">
                  <a14:compatExt spid="_x0000_s22719"/>
                </a:ext>
                <a:ext uri="{FF2B5EF4-FFF2-40B4-BE49-F238E27FC236}">
                  <a16:creationId xmlns:a16="http://schemas.microsoft.com/office/drawing/2014/main" id="{00000000-0008-0000-0100-0000B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28575</xdr:rowOff>
        </xdr:from>
        <xdr:to>
          <xdr:col>8</xdr:col>
          <xdr:colOff>28575</xdr:colOff>
          <xdr:row>11</xdr:row>
          <xdr:rowOff>28575</xdr:rowOff>
        </xdr:to>
        <xdr:sp macro="" textlink="">
          <xdr:nvSpPr>
            <xdr:cNvPr id="22750" name="Check Box 222" hidden="1">
              <a:extLst>
                <a:ext uri="{63B3BB69-23CF-44E3-9099-C40C66FF867C}">
                  <a14:compatExt spid="_x0000_s22750"/>
                </a:ext>
                <a:ext uri="{FF2B5EF4-FFF2-40B4-BE49-F238E27FC236}">
                  <a16:creationId xmlns:a16="http://schemas.microsoft.com/office/drawing/2014/main" id="{00000000-0008-0000-0100-0000D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28575</xdr:rowOff>
        </xdr:from>
        <xdr:to>
          <xdr:col>9</xdr:col>
          <xdr:colOff>66675</xdr:colOff>
          <xdr:row>11</xdr:row>
          <xdr:rowOff>28575</xdr:rowOff>
        </xdr:to>
        <xdr:sp macro="" textlink="">
          <xdr:nvSpPr>
            <xdr:cNvPr id="22751" name="Check Box 223" hidden="1">
              <a:extLst>
                <a:ext uri="{63B3BB69-23CF-44E3-9099-C40C66FF867C}">
                  <a14:compatExt spid="_x0000_s22751"/>
                </a:ext>
                <a:ext uri="{FF2B5EF4-FFF2-40B4-BE49-F238E27FC236}">
                  <a16:creationId xmlns:a16="http://schemas.microsoft.com/office/drawing/2014/main" id="{00000000-0008-0000-0100-0000D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27</xdr:row>
          <xdr:rowOff>0</xdr:rowOff>
        </xdr:from>
        <xdr:to>
          <xdr:col>15</xdr:col>
          <xdr:colOff>190500</xdr:colOff>
          <xdr:row>28</xdr:row>
          <xdr:rowOff>66675</xdr:rowOff>
        </xdr:to>
        <xdr:sp macro="" textlink="">
          <xdr:nvSpPr>
            <xdr:cNvPr id="22765" name="Check Box 237" hidden="1">
              <a:extLst>
                <a:ext uri="{63B3BB69-23CF-44E3-9099-C40C66FF867C}">
                  <a14:compatExt spid="_x0000_s22765"/>
                </a:ext>
                <a:ext uri="{FF2B5EF4-FFF2-40B4-BE49-F238E27FC236}">
                  <a16:creationId xmlns:a16="http://schemas.microsoft.com/office/drawing/2014/main" id="{00000000-0008-0000-0100-0000E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32</xdr:row>
          <xdr:rowOff>0</xdr:rowOff>
        </xdr:from>
        <xdr:to>
          <xdr:col>15</xdr:col>
          <xdr:colOff>219075</xdr:colOff>
          <xdr:row>33</xdr:row>
          <xdr:rowOff>66675</xdr:rowOff>
        </xdr:to>
        <xdr:sp macro="" textlink="">
          <xdr:nvSpPr>
            <xdr:cNvPr id="22766" name="Check Box 238" hidden="1">
              <a:extLst>
                <a:ext uri="{63B3BB69-23CF-44E3-9099-C40C66FF867C}">
                  <a14:compatExt spid="_x0000_s22766"/>
                </a:ext>
                <a:ext uri="{FF2B5EF4-FFF2-40B4-BE49-F238E27FC236}">
                  <a16:creationId xmlns:a16="http://schemas.microsoft.com/office/drawing/2014/main" id="{00000000-0008-0000-0100-0000E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62</xdr:row>
          <xdr:rowOff>66675</xdr:rowOff>
        </xdr:from>
        <xdr:to>
          <xdr:col>10</xdr:col>
          <xdr:colOff>276225</xdr:colOff>
          <xdr:row>64</xdr:row>
          <xdr:rowOff>38100</xdr:rowOff>
        </xdr:to>
        <xdr:sp macro="" textlink="">
          <xdr:nvSpPr>
            <xdr:cNvPr id="22771" name="Check Box 243" hidden="1">
              <a:extLst>
                <a:ext uri="{63B3BB69-23CF-44E3-9099-C40C66FF867C}">
                  <a14:compatExt spid="_x0000_s22771"/>
                </a:ext>
                <a:ext uri="{FF2B5EF4-FFF2-40B4-BE49-F238E27FC236}">
                  <a16:creationId xmlns:a16="http://schemas.microsoft.com/office/drawing/2014/main" id="{00000000-0008-0000-0100-0000F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62</xdr:row>
          <xdr:rowOff>66675</xdr:rowOff>
        </xdr:from>
        <xdr:to>
          <xdr:col>11</xdr:col>
          <xdr:colOff>180975</xdr:colOff>
          <xdr:row>64</xdr:row>
          <xdr:rowOff>38100</xdr:rowOff>
        </xdr:to>
        <xdr:sp macro="" textlink="">
          <xdr:nvSpPr>
            <xdr:cNvPr id="22772" name="Check Box 244" hidden="1">
              <a:extLst>
                <a:ext uri="{63B3BB69-23CF-44E3-9099-C40C66FF867C}">
                  <a14:compatExt spid="_x0000_s22772"/>
                </a:ext>
                <a:ext uri="{FF2B5EF4-FFF2-40B4-BE49-F238E27FC236}">
                  <a16:creationId xmlns:a16="http://schemas.microsoft.com/office/drawing/2014/main" id="{00000000-0008-0000-0100-0000F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</xdr:row>
          <xdr:rowOff>142875</xdr:rowOff>
        </xdr:from>
        <xdr:to>
          <xdr:col>4</xdr:col>
          <xdr:colOff>371475</xdr:colOff>
          <xdr:row>9</xdr:row>
          <xdr:rowOff>28575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142875</xdr:rowOff>
        </xdr:from>
        <xdr:to>
          <xdr:col>4</xdr:col>
          <xdr:colOff>371475</xdr:colOff>
          <xdr:row>10</xdr:row>
          <xdr:rowOff>28575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8</xdr:row>
          <xdr:rowOff>142875</xdr:rowOff>
        </xdr:from>
        <xdr:to>
          <xdr:col>10</xdr:col>
          <xdr:colOff>95250</xdr:colOff>
          <xdr:row>10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142875</xdr:rowOff>
        </xdr:from>
        <xdr:to>
          <xdr:col>10</xdr:col>
          <xdr:colOff>95250</xdr:colOff>
          <xdr:row>9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</xdr:row>
          <xdr:rowOff>142875</xdr:rowOff>
        </xdr:from>
        <xdr:to>
          <xdr:col>16</xdr:col>
          <xdr:colOff>85725</xdr:colOff>
          <xdr:row>9</xdr:row>
          <xdr:rowOff>28575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8</xdr:row>
          <xdr:rowOff>142875</xdr:rowOff>
        </xdr:from>
        <xdr:to>
          <xdr:col>16</xdr:col>
          <xdr:colOff>85725</xdr:colOff>
          <xdr:row>10</xdr:row>
          <xdr:rowOff>28575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29</xdr:row>
      <xdr:rowOff>66675</xdr:rowOff>
    </xdr:from>
    <xdr:to>
      <xdr:col>2</xdr:col>
      <xdr:colOff>161925</xdr:colOff>
      <xdr:row>29</xdr:row>
      <xdr:rowOff>66675</xdr:rowOff>
    </xdr:to>
    <xdr:sp macro="" textlink="">
      <xdr:nvSpPr>
        <xdr:cNvPr id="15367" name="Line 7">
          <a:extLst>
            <a:ext uri="{FF2B5EF4-FFF2-40B4-BE49-F238E27FC236}">
              <a16:creationId xmlns:a16="http://schemas.microsoft.com/office/drawing/2014/main" id="{00000000-0008-0000-0600-0000073C0000}"/>
            </a:ext>
          </a:extLst>
        </xdr:cNvPr>
        <xdr:cNvSpPr>
          <a:spLocks noChangeShapeType="1"/>
        </xdr:cNvSpPr>
      </xdr:nvSpPr>
      <xdr:spPr bwMode="auto">
        <a:xfrm>
          <a:off x="590550" y="6162675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22860</xdr:colOff>
      <xdr:row>30</xdr:row>
      <xdr:rowOff>19050</xdr:rowOff>
    </xdr:from>
    <xdr:ext cx="182880" cy="1899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5532120" y="628269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0AB6421-AA93-49B4-AFBB-045AD8C5E2E0}"/>
                </a:ext>
              </a:extLst>
            </xdr:cNvPr>
            <xdr:cNvSpPr txBox="1"/>
          </xdr:nvSpPr>
          <xdr:spPr>
            <a:xfrm>
              <a:off x="5532120" y="628269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𝑅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411480</xdr:colOff>
      <xdr:row>32</xdr:row>
      <xdr:rowOff>34290</xdr:rowOff>
    </xdr:from>
    <xdr:ext cx="182880" cy="1899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807720" y="675513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BCC15F4-E816-45D0-99D5-B6B7EA9A64F2}"/>
                </a:ext>
              </a:extLst>
            </xdr:cNvPr>
            <xdr:cNvSpPr txBox="1"/>
          </xdr:nvSpPr>
          <xdr:spPr>
            <a:xfrm>
              <a:off x="807720" y="675513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𝑅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396240</xdr:colOff>
      <xdr:row>33</xdr:row>
      <xdr:rowOff>19050</xdr:rowOff>
    </xdr:from>
    <xdr:ext cx="182880" cy="1899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>
              <a:off x="792480" y="696849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627BDB5-64D9-4310-855E-37B72FE33D3C}"/>
                </a:ext>
              </a:extLst>
            </xdr:cNvPr>
            <xdr:cNvSpPr txBox="1"/>
          </xdr:nvSpPr>
          <xdr:spPr>
            <a:xfrm>
              <a:off x="792480" y="696849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𝑅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441960</xdr:colOff>
      <xdr:row>13</xdr:row>
      <xdr:rowOff>30480</xdr:rowOff>
    </xdr:from>
    <xdr:ext cx="182880" cy="1899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>
              <a:off x="7475220" y="240792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5AFD3FA-D92C-4800-B32B-6FEC14342208}"/>
                </a:ext>
              </a:extLst>
            </xdr:cNvPr>
            <xdr:cNvSpPr txBox="1"/>
          </xdr:nvSpPr>
          <xdr:spPr>
            <a:xfrm>
              <a:off x="7475220" y="240792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𝑅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22860</xdr:colOff>
      <xdr:row>28</xdr:row>
      <xdr:rowOff>30480</xdr:rowOff>
    </xdr:from>
    <xdr:ext cx="182880" cy="1899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 txBox="1"/>
          </xdr:nvSpPr>
          <xdr:spPr>
            <a:xfrm>
              <a:off x="5532120" y="583692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14DB2FE-8B26-4FE2-870E-41AC3AE0FDD9}"/>
                </a:ext>
              </a:extLst>
            </xdr:cNvPr>
            <xdr:cNvSpPr txBox="1"/>
          </xdr:nvSpPr>
          <xdr:spPr>
            <a:xfrm>
              <a:off x="5532120" y="5836920"/>
              <a:ext cx="182880" cy="189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𝑋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281940</xdr:colOff>
      <xdr:row>17</xdr:row>
      <xdr:rowOff>41910</xdr:rowOff>
    </xdr:from>
    <xdr:ext cx="126317" cy="1751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SpPr txBox="1"/>
          </xdr:nvSpPr>
          <xdr:spPr>
            <a:xfrm>
              <a:off x="7848600" y="3333750"/>
              <a:ext cx="126317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0DCBD85-C00C-44B6-903F-CF6FF1871BE9}"/>
                </a:ext>
              </a:extLst>
            </xdr:cNvPr>
            <xdr:cNvSpPr txBox="1"/>
          </xdr:nvSpPr>
          <xdr:spPr>
            <a:xfrm>
              <a:off x="7848600" y="3333750"/>
              <a:ext cx="126317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𝑋 ̅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99060</xdr:colOff>
      <xdr:row>16</xdr:row>
      <xdr:rowOff>201931</xdr:rowOff>
    </xdr:from>
    <xdr:ext cx="1211580" cy="2628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 txBox="1"/>
          </xdr:nvSpPr>
          <xdr:spPr>
            <a:xfrm>
              <a:off x="7665720" y="3265171"/>
              <a:ext cx="1211580" cy="262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                                  </m:t>
                        </m:r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BFD9EBC-F41A-4E66-A9DE-1D558E4965B2}"/>
                </a:ext>
              </a:extLst>
            </xdr:cNvPr>
            <xdr:cNvSpPr txBox="1"/>
          </xdr:nvSpPr>
          <xdr:spPr>
            <a:xfrm>
              <a:off x="7665720" y="3265171"/>
              <a:ext cx="1211580" cy="262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√(</a:t>
              </a:r>
              <a:r>
                <a:rPr lang="en-US" sz="1100" b="0" i="0">
                  <a:latin typeface="Cambria Math" panose="02040503050406030204" pitchFamily="18" charset="0"/>
                </a:rPr>
                <a:t>                                  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106680</xdr:colOff>
      <xdr:row>21</xdr:row>
      <xdr:rowOff>201931</xdr:rowOff>
    </xdr:from>
    <xdr:ext cx="845820" cy="2628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/>
          </xdr:nvSpPr>
          <xdr:spPr>
            <a:xfrm>
              <a:off x="7673340" y="4408171"/>
              <a:ext cx="845820" cy="262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                                  </m:t>
                        </m:r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2ADD65E-73B4-4276-89F5-AB012A57722A}"/>
                </a:ext>
              </a:extLst>
            </xdr:cNvPr>
            <xdr:cNvSpPr txBox="1"/>
          </xdr:nvSpPr>
          <xdr:spPr>
            <a:xfrm>
              <a:off x="7673340" y="4408171"/>
              <a:ext cx="845820" cy="262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√(</a:t>
              </a:r>
              <a:r>
                <a:rPr lang="en-US" sz="1100" b="0" i="0">
                  <a:latin typeface="Cambria Math" panose="02040503050406030204" pitchFamily="18" charset="0"/>
                </a:rPr>
                <a:t>                                   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152400</xdr:rowOff>
        </xdr:from>
        <xdr:to>
          <xdr:col>8</xdr:col>
          <xdr:colOff>304800</xdr:colOff>
          <xdr:row>37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   Accept Gage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37</xdr:row>
          <xdr:rowOff>9525</xdr:rowOff>
        </xdr:from>
        <xdr:to>
          <xdr:col>8</xdr:col>
          <xdr:colOff>447675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    Reject Gage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7</xdr:row>
      <xdr:rowOff>19050</xdr:rowOff>
    </xdr:from>
    <xdr:to>
      <xdr:col>3</xdr:col>
      <xdr:colOff>209550</xdr:colOff>
      <xdr:row>7</xdr:row>
      <xdr:rowOff>133350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SpPr>
          <a:spLocks noChangeArrowheads="1"/>
        </xdr:cNvSpPr>
      </xdr:nvSpPr>
      <xdr:spPr bwMode="auto">
        <a:xfrm>
          <a:off x="838200" y="1857375"/>
          <a:ext cx="123825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7</xdr:row>
      <xdr:rowOff>19050</xdr:rowOff>
    </xdr:from>
    <xdr:to>
      <xdr:col>5</xdr:col>
      <xdr:colOff>209550</xdr:colOff>
      <xdr:row>7</xdr:row>
      <xdr:rowOff>142875</xdr:rowOff>
    </xdr:to>
    <xdr:sp macro="" textlink="">
      <xdr:nvSpPr>
        <xdr:cNvPr id="4103" name="Rectangle 7">
          <a:extLst>
            <a:ext uri="{FF2B5EF4-FFF2-40B4-BE49-F238E27FC236}">
              <a16:creationId xmlns:a16="http://schemas.microsoft.com/office/drawing/2014/main" id="{00000000-0008-0000-0A00-000007100000}"/>
            </a:ext>
          </a:extLst>
        </xdr:cNvPr>
        <xdr:cNvSpPr>
          <a:spLocks noChangeArrowheads="1"/>
        </xdr:cNvSpPr>
      </xdr:nvSpPr>
      <xdr:spPr bwMode="auto">
        <a:xfrm>
          <a:off x="1457325" y="1857375"/>
          <a:ext cx="133350" cy="123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7</xdr:row>
      <xdr:rowOff>19050</xdr:rowOff>
    </xdr:from>
    <xdr:to>
      <xdr:col>4</xdr:col>
      <xdr:colOff>219075</xdr:colOff>
      <xdr:row>7</xdr:row>
      <xdr:rowOff>133350</xdr:rowOff>
    </xdr:to>
    <xdr:sp macro="" textlink="">
      <xdr:nvSpPr>
        <xdr:cNvPr id="4106" name="Drawing 10">
          <a:extLst>
            <a:ext uri="{FF2B5EF4-FFF2-40B4-BE49-F238E27FC236}">
              <a16:creationId xmlns:a16="http://schemas.microsoft.com/office/drawing/2014/main" id="{00000000-0008-0000-0A00-00000A100000}"/>
            </a:ext>
          </a:extLst>
        </xdr:cNvPr>
        <xdr:cNvSpPr>
          <a:spLocks/>
        </xdr:cNvSpPr>
      </xdr:nvSpPr>
      <xdr:spPr bwMode="auto">
        <a:xfrm>
          <a:off x="1143000" y="1857375"/>
          <a:ext cx="142875" cy="114300"/>
        </a:xfrm>
        <a:custGeom>
          <a:avLst/>
          <a:gdLst>
            <a:gd name="T0" fmla="*/ 8192 w 16384"/>
            <a:gd name="T1" fmla="*/ 0 h 16384"/>
            <a:gd name="T2" fmla="*/ 0 w 16384"/>
            <a:gd name="T3" fmla="*/ 16384 h 16384"/>
            <a:gd name="T4" fmla="*/ 16384 w 16384"/>
            <a:gd name="T5" fmla="*/ 16384 h 16384"/>
            <a:gd name="T6" fmla="*/ 8192 w 16384"/>
            <a:gd name="T7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6384" h="16384">
              <a:moveTo>
                <a:pt x="8192" y="0"/>
              </a:moveTo>
              <a:lnTo>
                <a:pt x="0" y="16384"/>
              </a:lnTo>
              <a:lnTo>
                <a:pt x="16384" y="16384"/>
              </a:lnTo>
              <a:lnTo>
                <a:pt x="8192" y="0"/>
              </a:lnTo>
              <a:close/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7</xdr:row>
      <xdr:rowOff>9525</xdr:rowOff>
    </xdr:from>
    <xdr:to>
      <xdr:col>2</xdr:col>
      <xdr:colOff>209550</xdr:colOff>
      <xdr:row>7</xdr:row>
      <xdr:rowOff>142875</xdr:rowOff>
    </xdr:to>
    <xdr:sp macro="" textlink="">
      <xdr:nvSpPr>
        <xdr:cNvPr id="4107" name="Drawing 11">
          <a:extLst>
            <a:ext uri="{FF2B5EF4-FFF2-40B4-BE49-F238E27FC236}">
              <a16:creationId xmlns:a16="http://schemas.microsoft.com/office/drawing/2014/main" id="{00000000-0008-0000-0A00-00000B100000}"/>
            </a:ext>
          </a:extLst>
        </xdr:cNvPr>
        <xdr:cNvSpPr>
          <a:spLocks/>
        </xdr:cNvSpPr>
      </xdr:nvSpPr>
      <xdr:spPr bwMode="auto">
        <a:xfrm>
          <a:off x="514350" y="1847850"/>
          <a:ext cx="133350" cy="133350"/>
        </a:xfrm>
        <a:custGeom>
          <a:avLst/>
          <a:gdLst>
            <a:gd name="T0" fmla="*/ 8192 w 16384"/>
            <a:gd name="T1" fmla="*/ 0 h 16384"/>
            <a:gd name="T2" fmla="*/ 0 w 16384"/>
            <a:gd name="T3" fmla="*/ 8031 h 16384"/>
            <a:gd name="T4" fmla="*/ 8192 w 16384"/>
            <a:gd name="T5" fmla="*/ 16384 h 16384"/>
            <a:gd name="T6" fmla="*/ 16384 w 16384"/>
            <a:gd name="T7" fmla="*/ 8192 h 16384"/>
            <a:gd name="T8" fmla="*/ 8192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8192" y="0"/>
              </a:moveTo>
              <a:lnTo>
                <a:pt x="0" y="8031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</xdr:row>
          <xdr:rowOff>0</xdr:rowOff>
        </xdr:from>
        <xdr:to>
          <xdr:col>2</xdr:col>
          <xdr:colOff>571500</xdr:colOff>
          <xdr:row>1</xdr:row>
          <xdr:rowOff>219075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B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Prototype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0</xdr:row>
          <xdr:rowOff>295275</xdr:rowOff>
        </xdr:from>
        <xdr:to>
          <xdr:col>3</xdr:col>
          <xdr:colOff>647700</xdr:colOff>
          <xdr:row>1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B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First off Tool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1</xdr:row>
          <xdr:rowOff>0</xdr:rowOff>
        </xdr:from>
        <xdr:to>
          <xdr:col>6</xdr:col>
          <xdr:colOff>219075</xdr:colOff>
          <xdr:row>1</xdr:row>
          <xdr:rowOff>219075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B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Production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291353</xdr:colOff>
      <xdr:row>4</xdr:row>
      <xdr:rowOff>14941</xdr:rowOff>
    </xdr:from>
    <xdr:to>
      <xdr:col>5</xdr:col>
      <xdr:colOff>605117</xdr:colOff>
      <xdr:row>5</xdr:row>
      <xdr:rowOff>291353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2" y="903941"/>
          <a:ext cx="2779059" cy="5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jci.com/Documents%20and%20Settings/bthieln/My%20Documents/Downloads/Vendor_Add_For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iintranet.enersysinc.com/americas/Policies%20and%20Procedures/Global%20Governing/QMS%20Forms/QMS-GFORM-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velink.ag.na.jci.com/My%20Documents/OKC%20RYG%20QA%209-24%20m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TL\PUR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QI%20Macros\Time%20Tracking%20Templates\timetrak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doba\quality\Supplier%20Quality\Supplier%20Folders\NUCLEAR%20SUPPLIERS\Termaco-Nuc\SAMPLES\077035_Termaco_12032019\QMS-GFORM-006_List%20of%20Charachteristics%20for%20control_07703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s.jci.com/Documents%20and%20Settings/bcottoc/Desktop/Supplier%20AQP%20Report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Add_Change Form"/>
      <sheetName val="Requestor´s Instructions"/>
      <sheetName val="Reference"/>
      <sheetName val="Datos"/>
      <sheetName val="LIST"/>
      <sheetName val="control (DE)"/>
      <sheetName val="occurence (DE)"/>
      <sheetName val="severity (DE)"/>
      <sheetName val="Form Approvals &amp; Overview"/>
      <sheetName val="CBU's"/>
      <sheetName val="Region Plants"/>
      <sheetName val="JCPS Ru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D"/>
      <sheetName val="Action Plan"/>
      <sheetName val="Cost Collection"/>
      <sheetName val="Instruction"/>
      <sheetName val="Workspace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C Readiness Chart - Quality"/>
      <sheetName val="Glidepath - Quality"/>
      <sheetName val="Action Form"/>
      <sheetName val="OKC RYG QA 9-24 mh"/>
    </sheetNames>
    <definedNames>
      <definedName name="GetBMLEInfo"/>
      <definedName name="GetPOInfo"/>
      <definedName name="GetSupplierInfo"/>
    </defined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"/>
      <sheetName val="Build Plan"/>
      <sheetName val="INFORMATION"/>
      <sheetName val="MIN.MAX"/>
      <sheetName val="PURCH"/>
      <sheetName val="OKC Readiness Chart - Qualit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"/>
      <sheetName val="Reason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acteristics for Control"/>
      <sheetName val="Arkusz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AQP Report"/>
      <sheetName val="Attachment F"/>
      <sheetName val="SAQP Details (2)"/>
      <sheetName val="SAQP Details (3)"/>
      <sheetName val="SAQP Details (4)"/>
      <sheetName val="SAQP Details (5)"/>
      <sheetName val="SAQP Details (6)"/>
      <sheetName val="SAQP Details (7)"/>
      <sheetName val="SAQP Details (8)"/>
      <sheetName val="SAQP Details (9)"/>
      <sheetName val="SAQP Details (10)"/>
      <sheetName val="SAQP Details (11)"/>
      <sheetName val="SAQP Details (12)"/>
      <sheetName val="SAQP Details (13)"/>
      <sheetName val="SAQP Details (14)"/>
      <sheetName val="SAQP Details (15)"/>
      <sheetName val="SAQP Details (16)"/>
      <sheetName val="SAQP Details (17)"/>
      <sheetName val="SAQP Details (18)"/>
      <sheetName val="SAQP Details (19)"/>
      <sheetName val="SAQP Details (20)"/>
      <sheetName val="Supplier%20AQP%20Report(1)"/>
      <sheetName val="Supplier AQP Report(1)"/>
    </sheetNames>
    <definedNames>
      <definedName name="TheBigOne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AA8D3E-5361-496C-82E6-11AC4DF01A35}" name="Table5" displayName="Table5" ref="A31:BS131" totalsRowShown="0" headerRowDxfId="94" dataDxfId="92" headerRowBorderDxfId="93" tableBorderDxfId="91" totalsRowBorderDxfId="90">
  <tableColumns count="71">
    <tableColumn id="1" xr3:uid="{6E6451CA-3BB5-4C42-8BF8-7BD62C2636D4}" name="Sample #" dataDxfId="89"/>
    <tableColumn id="2" xr3:uid="{E5A05E0D-9E77-40A2-B2B0-2D88F1BB1E41}" name="Example" dataDxfId="88"/>
    <tableColumn id="3" xr3:uid="{B31D306E-3F87-422D-A433-4FFCCB24E21E}" name="Characteristic 16" dataDxfId="87"/>
    <tableColumn id="4" xr3:uid="{D34BE538-7013-490F-993D-1BACC170E9DF}" name="Characteristic 2" dataDxfId="86"/>
    <tableColumn id="5" xr3:uid="{ACAF9D6A-6DCC-4C08-9F8B-E118A24FC7BF}" name="Characteristic  3" dataDxfId="85"/>
    <tableColumn id="6" xr3:uid="{96C0BE27-D403-4092-A868-6ADD3695A490}" name="Characteristic 4 " dataDxfId="84"/>
    <tableColumn id="7" xr3:uid="{967267D5-EB26-4F73-8B49-A97187514F74}" name="Characteristic 5" dataDxfId="83"/>
    <tableColumn id="8" xr3:uid="{A35066ED-4035-4E7B-9209-7FB719C6F0EE}" name="Characteristic 6" dataDxfId="82"/>
    <tableColumn id="9" xr3:uid="{0ABF0C83-9110-420C-A624-82E3FE820F9F}" name="Characteristic 7" dataDxfId="81"/>
    <tableColumn id="10" xr3:uid="{EBC24223-DAF2-4360-A3C0-74730B96EFF0}" name="Characteristic 8" dataDxfId="80"/>
    <tableColumn id="11" xr3:uid="{02670FF6-A3E5-43F6-9605-B88DEF83368D}" name="Characteristic 9" dataDxfId="79"/>
    <tableColumn id="12" xr3:uid="{B743C54C-311D-4053-AF12-4B41961967B3}" name="Characteristic 10" dataDxfId="78"/>
    <tableColumn id="13" xr3:uid="{A3AFA34E-622D-430C-909F-4308F713747D}" name="Characteristic 11" dataDxfId="77"/>
    <tableColumn id="14" xr3:uid="{A9AF87FE-7A0B-4812-ABF7-5C7157961B60}" name="Characteristic 12" dataDxfId="76"/>
    <tableColumn id="15" xr3:uid="{BD86F539-9823-495F-AF80-5299DCCD9284}" name="Characteristic 13" dataDxfId="75"/>
    <tableColumn id="16" xr3:uid="{561AA5BE-5B09-4051-938B-F638DA84C711}" name="Characteristic 14" dataDxfId="74"/>
    <tableColumn id="17" xr3:uid="{620F9F63-55F9-4463-A75C-77AF2C3CA66F}" name="Characteristic 15" dataDxfId="73"/>
    <tableColumn id="18" xr3:uid="{7C3097F1-B27B-409E-9E2E-48E07C3980B6}" name="Characteristic 162" dataDxfId="72"/>
    <tableColumn id="19" xr3:uid="{197818C8-3A40-482C-BE62-A8C54FE60832}" name="Characteristic 17" dataDxfId="71"/>
    <tableColumn id="20" xr3:uid="{F1A2554A-1562-4BFB-B84F-A9FDDAC458C9}" name="Characteristic 18" dataDxfId="70"/>
    <tableColumn id="21" xr3:uid="{C34B1AB3-27EA-41C7-A42E-DF2D5737CDE5}" name="Characteristic 19" dataDxfId="69"/>
    <tableColumn id="22" xr3:uid="{A3E5E7DE-9C43-4847-9F71-7E5A157DC846}" name="Characteristic 20" dataDxfId="68"/>
    <tableColumn id="23" xr3:uid="{9923763E-5C1A-4FA2-A826-24DB5EAA331F}" name="Characteristic 21" dataDxfId="67"/>
    <tableColumn id="24" xr3:uid="{34E5FB04-979D-47B2-85E1-035E37D79AD3}" name="Characteristic 22" dataDxfId="66"/>
    <tableColumn id="25" xr3:uid="{56382114-F5B0-4F4B-B4EE-9673546C306F}" name="Characteristic 23" dataDxfId="65"/>
    <tableColumn id="26" xr3:uid="{B44947CD-E00E-454E-9B19-6CA05CC4B259}" name="Characteristic 24" dataDxfId="64"/>
    <tableColumn id="27" xr3:uid="{E8A19526-5346-4614-8EE5-7B00F6455BE7}" name="Characteristic 25" dataDxfId="63"/>
    <tableColumn id="28" xr3:uid="{06086191-8CDD-431B-996C-7390AFC3F23F}" name="Characteristic 26" dataDxfId="62"/>
    <tableColumn id="29" xr3:uid="{3654FF04-F4B8-4B02-9AFF-AA6AD671B390}" name="Characteristic 27" dataDxfId="61"/>
    <tableColumn id="30" xr3:uid="{EED4BB95-6E6C-4441-A97E-C09037E262CA}" name="Characteristic 28" dataDxfId="60"/>
    <tableColumn id="31" xr3:uid="{AE3BC2F9-6C3E-4144-9AFD-4FB37D9F8C16}" name="Characteristic 29" dataDxfId="59"/>
    <tableColumn id="32" xr3:uid="{E4FB2742-10B9-4DB3-AE05-B6EA154F1D0B}" name="Characteristic 30" dataDxfId="58"/>
    <tableColumn id="33" xr3:uid="{9EDCB16F-28B8-4E3A-BB39-D9FDD84652A7}" name="Characteristic 31" dataDxfId="57"/>
    <tableColumn id="34" xr3:uid="{471F7F36-C134-446E-855C-656EDDD43638}" name="Characteristic 32" dataDxfId="56"/>
    <tableColumn id="35" xr3:uid="{053DFF9C-E82F-4E62-8A11-863456E3AA72}" name="Characteristic 33" dataDxfId="55"/>
    <tableColumn id="36" xr3:uid="{F712C604-1975-4449-9A9B-A350F2DC16E9}" name="Characteristic 34" dataDxfId="54"/>
    <tableColumn id="37" xr3:uid="{E175AA4D-EDD0-4240-8D32-62CEACF26279}" name="Range" dataDxfId="53">
      <calculatedColumnFormula>IF(B32="","",ABS(B31-B32))</calculatedColumnFormula>
    </tableColumn>
    <tableColumn id="38" xr3:uid="{906DFBDC-42B8-48F5-8C65-CCB64331F2E1}" name="Range2" dataDxfId="52">
      <calculatedColumnFormula>IF(C32="","",ABS(C31-C32))</calculatedColumnFormula>
    </tableColumn>
    <tableColumn id="39" xr3:uid="{B3015A9D-DBFA-47C6-B02A-6EA332F2447B}" name="Range3" dataDxfId="51">
      <calculatedColumnFormula>IF(D32="","",ABS(D31-D32))</calculatedColumnFormula>
    </tableColumn>
    <tableColumn id="40" xr3:uid="{04618FBF-1CB5-453C-82C4-26E56E847850}" name="Range4" dataDxfId="50">
      <calculatedColumnFormula>IF(E32="","",ABS(E31-E32))</calculatedColumnFormula>
    </tableColumn>
    <tableColumn id="41" xr3:uid="{630E8786-17A2-43F5-930F-EC6D84950CC0}" name="Range5" dataDxfId="49">
      <calculatedColumnFormula>IF(F32="","",ABS(F31-F32))</calculatedColumnFormula>
    </tableColumn>
    <tableColumn id="42" xr3:uid="{7218B657-73EE-4933-B6A9-DC9C5E2E8438}" name="Range6" dataDxfId="48">
      <calculatedColumnFormula>IF(G32="","",ABS(G31-G32))</calculatedColumnFormula>
    </tableColumn>
    <tableColumn id="43" xr3:uid="{D29E8C9F-E39E-427A-91B8-6D2BFAAC55A6}" name="Range7" dataDxfId="47">
      <calculatedColumnFormula>IF(H32="","",ABS(H31-H32))</calculatedColumnFormula>
    </tableColumn>
    <tableColumn id="44" xr3:uid="{A61C7A9E-4C6B-42E4-99CE-00E11D553BE9}" name="Range8" dataDxfId="46">
      <calculatedColumnFormula>IF(I32="","",ABS(I31-I32))</calculatedColumnFormula>
    </tableColumn>
    <tableColumn id="45" xr3:uid="{4B1E97E3-8BDD-4670-9D7F-DFFEB004E267}" name="Range9" dataDxfId="45">
      <calculatedColumnFormula>IF(J32="","",ABS(J31-J32))</calculatedColumnFormula>
    </tableColumn>
    <tableColumn id="46" xr3:uid="{B86EA67B-CCF4-4F40-B2A8-740B808BC85C}" name="Range10" dataDxfId="44">
      <calculatedColumnFormula>IF(K32="","",ABS(K31-K32))</calculatedColumnFormula>
    </tableColumn>
    <tableColumn id="47" xr3:uid="{4CB37617-199C-480F-86E6-F1C0185AF6B1}" name="Range11" dataDxfId="43">
      <calculatedColumnFormula>IF(L32="","",ABS(L31-L32))</calculatedColumnFormula>
    </tableColumn>
    <tableColumn id="48" xr3:uid="{5AE914A1-197C-4C28-B920-11A94AF33DAE}" name="Range12" dataDxfId="42">
      <calculatedColumnFormula>IF(M32="","",ABS(M31-M32))</calculatedColumnFormula>
    </tableColumn>
    <tableColumn id="49" xr3:uid="{169EDCAA-76F0-48EF-9D76-01F622F5C581}" name="Range13" dataDxfId="41">
      <calculatedColumnFormula>IF(N32="","",ABS(N31-N32))</calculatedColumnFormula>
    </tableColumn>
    <tableColumn id="50" xr3:uid="{85290269-5C79-4C67-8A5F-DA6A0E3A91EB}" name="Range14" dataDxfId="40">
      <calculatedColumnFormula>IF(O32="","",ABS(O31-O32))</calculatedColumnFormula>
    </tableColumn>
    <tableColumn id="51" xr3:uid="{3505133D-02A0-45CE-89C2-18D55702D02E}" name="Range15" dataDxfId="39">
      <calculatedColumnFormula>IF(P32="","",ABS(P31-P32))</calculatedColumnFormula>
    </tableColumn>
    <tableColumn id="52" xr3:uid="{20A13C69-1B51-4210-991D-4A6257000F69}" name="Range16" dataDxfId="38">
      <calculatedColumnFormula>IF(Q32="","",ABS(Q31-Q32))</calculatedColumnFormula>
    </tableColumn>
    <tableColumn id="53" xr3:uid="{0C726A75-A959-4849-9794-4569AD489E5B}" name="Range17" dataDxfId="37">
      <calculatedColumnFormula>IF(R32="","",ABS(R31-R32))</calculatedColumnFormula>
    </tableColumn>
    <tableColumn id="54" xr3:uid="{697FCA24-3452-41EA-9292-AF245B57F140}" name="Range18" dataDxfId="36">
      <calculatedColumnFormula>IF(S32="","",ABS(S31-S32))</calculatedColumnFormula>
    </tableColumn>
    <tableColumn id="55" xr3:uid="{DE943AD4-171B-4C34-BC94-BF8B261FB72B}" name="Range19" dataDxfId="35">
      <calculatedColumnFormula>IF(T32="","",ABS(T31-T32))</calculatedColumnFormula>
    </tableColumn>
    <tableColumn id="56" xr3:uid="{033E9A1F-AA9B-4FC9-8DF2-3A4B6F82CD88}" name="Range20" dataDxfId="34">
      <calculatedColumnFormula>IF(U32="","",ABS(U31-U32))</calculatedColumnFormula>
    </tableColumn>
    <tableColumn id="57" xr3:uid="{2DD96520-6CA0-4157-BC7A-2B3AB03749B6}" name="Range21" dataDxfId="33">
      <calculatedColumnFormula>IF(V32="","",ABS(V31-V32))</calculatedColumnFormula>
    </tableColumn>
    <tableColumn id="58" xr3:uid="{73DB8D66-9CF5-4F09-A536-43B3EC6AB650}" name="Range22" dataDxfId="32">
      <calculatedColumnFormula>IF(W32="","",ABS(W31-W32))</calculatedColumnFormula>
    </tableColumn>
    <tableColumn id="59" xr3:uid="{85E1C115-D435-4087-A5CD-21760D141D7C}" name="Range23" dataDxfId="31">
      <calculatedColumnFormula>IF(X32="","",ABS(X31-X32))</calculatedColumnFormula>
    </tableColumn>
    <tableColumn id="60" xr3:uid="{640E2D5C-58A8-400E-B2F5-8B910158BC15}" name="Range24" dataDxfId="30">
      <calculatedColumnFormula>IF(Y32="","",ABS(Y31-Y32))</calculatedColumnFormula>
    </tableColumn>
    <tableColumn id="61" xr3:uid="{41BE3B80-E731-4759-8FD5-1EE4B18CBA3E}" name="Range25" dataDxfId="29">
      <calculatedColumnFormula>IF(Z32="","",ABS(Z31-Z32))</calculatedColumnFormula>
    </tableColumn>
    <tableColumn id="62" xr3:uid="{C34D8CFA-84D6-4418-AC3A-AE39C0676503}" name="Range26" dataDxfId="28">
      <calculatedColumnFormula>IF(AA32="","",ABS(AA31-AA32))</calculatedColumnFormula>
    </tableColumn>
    <tableColumn id="63" xr3:uid="{2CE760CD-6DD8-49C9-A5B6-F806F83062A6}" name="Range27" dataDxfId="27">
      <calculatedColumnFormula>IF(AB32="","",ABS(AB31-AB32))</calculatedColumnFormula>
    </tableColumn>
    <tableColumn id="64" xr3:uid="{93211635-BCF4-41A2-B920-C9FA7F20B45D}" name="Range28" dataDxfId="26">
      <calculatedColumnFormula>IF(AC32="","",ABS(AC31-AC32))</calculatedColumnFormula>
    </tableColumn>
    <tableColumn id="65" xr3:uid="{753AC84F-012B-4DDA-B660-EBD5422D431B}" name="Range29" dataDxfId="25">
      <calculatedColumnFormula>IF(AD32="","",ABS(AD31-AD32))</calculatedColumnFormula>
    </tableColumn>
    <tableColumn id="66" xr3:uid="{AC9174EA-3A30-4C8C-846C-D8BCEC354E93}" name="Range30" dataDxfId="24">
      <calculatedColumnFormula>IF(AE32="","",ABS(AE31-AE32))</calculatedColumnFormula>
    </tableColumn>
    <tableColumn id="67" xr3:uid="{9C779F60-41A8-4F1C-A266-9509D1CBD348}" name="Range31" dataDxfId="23">
      <calculatedColumnFormula>IF(AF32="","",ABS(AF31-AF32))</calculatedColumnFormula>
    </tableColumn>
    <tableColumn id="68" xr3:uid="{1A1FF5FF-1324-4C92-8839-689E1E0157A8}" name="Range32" dataDxfId="22">
      <calculatedColumnFormula>IF(AG32="","",ABS(AG31-AG32))</calculatedColumnFormula>
    </tableColumn>
    <tableColumn id="69" xr3:uid="{DFF2262E-8F1E-4890-B6AD-597A605553A3}" name="Range33" dataDxfId="21">
      <calculatedColumnFormula>IF(AH32="","",ABS(AH31-AH32))</calculatedColumnFormula>
    </tableColumn>
    <tableColumn id="70" xr3:uid="{B16962D5-7943-40C6-9A69-46D455974E6A}" name="Range34" dataDxfId="20">
      <calculatedColumnFormula>IF(AI32="","",ABS(AI31-AI32))</calculatedColumnFormula>
    </tableColumn>
    <tableColumn id="71" xr3:uid="{15B89A39-2A6A-4FD7-900B-A476D6F8BFFD}" name="Range35" dataDxfId="19">
      <calculatedColumnFormula>IF(AJ32="","",ABS(AJ31-AJ32))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omments" Target="../comments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://www.itl.nist.gov/div898/handbook/pmc/section1/pmc16.htm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://www.qimacros.com/formulas.html" TargetMode="External"/><Relationship Id="rId1" Type="http://schemas.openxmlformats.org/officeDocument/2006/relationships/hyperlink" Target="http://www.qimacros.com/formulas.html" TargetMode="External"/><Relationship Id="rId6" Type="http://schemas.openxmlformats.org/officeDocument/2006/relationships/hyperlink" Target="http://www.qimacros.com/formulas.html" TargetMode="External"/><Relationship Id="rId11" Type="http://schemas.openxmlformats.org/officeDocument/2006/relationships/comments" Target="../comments5.xml"/><Relationship Id="rId5" Type="http://schemas.openxmlformats.org/officeDocument/2006/relationships/hyperlink" Target="http://www.qimacros.com/formulas.html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://www.qimacros.com/formulas.html" TargetMode="External"/><Relationship Id="rId9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3"/>
  <sheetViews>
    <sheetView workbookViewId="0">
      <selection activeCell="G7" sqref="G7"/>
    </sheetView>
  </sheetViews>
  <sheetFormatPr defaultColWidth="8.85546875" defaultRowHeight="12.75" x14ac:dyDescent="0.2"/>
  <cols>
    <col min="1" max="1" width="8.85546875" style="214"/>
    <col min="2" max="2" width="27.140625" style="214" customWidth="1"/>
    <col min="3" max="3" width="45.42578125" style="214" customWidth="1"/>
    <col min="4" max="4" width="8.85546875" style="214"/>
    <col min="5" max="5" width="5.85546875" style="214" customWidth="1"/>
    <col min="6" max="16384" width="8.85546875" style="214"/>
  </cols>
  <sheetData>
    <row r="1" spans="1:4" ht="30.95" customHeight="1" x14ac:dyDescent="0.2"/>
    <row r="2" spans="1:4" ht="27" customHeight="1" x14ac:dyDescent="0.2">
      <c r="A2" s="212"/>
      <c r="B2" s="578" t="s">
        <v>0</v>
      </c>
      <c r="C2" s="579"/>
      <c r="D2" s="213"/>
    </row>
    <row r="3" spans="1:4" s="137" customFormat="1" x14ac:dyDescent="0.2">
      <c r="B3" s="171" t="s">
        <v>1</v>
      </c>
      <c r="C3" s="215"/>
    </row>
    <row r="4" spans="1:4" s="137" customFormat="1" x14ac:dyDescent="0.2">
      <c r="B4" s="171" t="s">
        <v>2</v>
      </c>
      <c r="C4" s="215"/>
    </row>
    <row r="5" spans="1:4" s="137" customFormat="1" x14ac:dyDescent="0.2">
      <c r="B5" s="171" t="s">
        <v>3</v>
      </c>
      <c r="C5" s="216"/>
    </row>
    <row r="6" spans="1:4" s="137" customFormat="1" x14ac:dyDescent="0.2">
      <c r="B6" s="171" t="s">
        <v>4</v>
      </c>
      <c r="C6" s="216"/>
    </row>
    <row r="7" spans="1:4" s="137" customFormat="1" x14ac:dyDescent="0.2">
      <c r="B7" s="171"/>
      <c r="C7" s="215"/>
    </row>
    <row r="8" spans="1:4" s="137" customFormat="1" x14ac:dyDescent="0.2">
      <c r="B8" s="217" t="s">
        <v>5</v>
      </c>
      <c r="C8" s="215"/>
    </row>
    <row r="9" spans="1:4" s="137" customFormat="1" x14ac:dyDescent="0.2">
      <c r="B9" s="217" t="s">
        <v>6</v>
      </c>
      <c r="C9" s="215"/>
    </row>
    <row r="10" spans="1:4" s="137" customFormat="1" x14ac:dyDescent="0.2">
      <c r="B10" s="171" t="s">
        <v>7</v>
      </c>
      <c r="C10" s="215"/>
    </row>
    <row r="11" spans="1:4" s="137" customFormat="1" x14ac:dyDescent="0.2">
      <c r="B11" s="171" t="s">
        <v>8</v>
      </c>
      <c r="C11" s="215"/>
    </row>
    <row r="12" spans="1:4" s="137" customFormat="1" x14ac:dyDescent="0.2">
      <c r="B12" s="171" t="s">
        <v>9</v>
      </c>
      <c r="C12" s="215"/>
    </row>
    <row r="13" spans="1:4" s="137" customFormat="1" x14ac:dyDescent="0.2">
      <c r="B13" s="171" t="s">
        <v>10</v>
      </c>
      <c r="C13" s="215"/>
    </row>
    <row r="14" spans="1:4" s="137" customFormat="1" x14ac:dyDescent="0.2">
      <c r="B14" s="171" t="s">
        <v>11</v>
      </c>
      <c r="C14" s="215"/>
    </row>
    <row r="15" spans="1:4" s="137" customFormat="1" x14ac:dyDescent="0.2">
      <c r="B15" s="171" t="s">
        <v>12</v>
      </c>
      <c r="C15" s="215"/>
    </row>
    <row r="16" spans="1:4" s="137" customFormat="1" x14ac:dyDescent="0.2">
      <c r="B16" s="171" t="s">
        <v>13</v>
      </c>
      <c r="C16" s="215"/>
    </row>
    <row r="17" spans="2:3" s="137" customFormat="1" ht="13.5" customHeight="1" x14ac:dyDescent="0.2">
      <c r="B17" s="171" t="s">
        <v>14</v>
      </c>
      <c r="C17" s="215"/>
    </row>
    <row r="18" spans="2:3" s="137" customFormat="1" x14ac:dyDescent="0.2">
      <c r="B18" s="171" t="s">
        <v>15</v>
      </c>
      <c r="C18" s="215"/>
    </row>
    <row r="19" spans="2:3" s="137" customFormat="1" x14ac:dyDescent="0.2">
      <c r="B19" s="171" t="s">
        <v>16</v>
      </c>
      <c r="C19" s="215"/>
    </row>
    <row r="20" spans="2:3" s="137" customFormat="1" x14ac:dyDescent="0.2">
      <c r="B20" s="171"/>
      <c r="C20" s="215"/>
    </row>
    <row r="21" spans="2:3" s="137" customFormat="1" x14ac:dyDescent="0.2">
      <c r="B21" s="171" t="s">
        <v>17</v>
      </c>
      <c r="C21" s="215"/>
    </row>
    <row r="22" spans="2:3" s="137" customFormat="1" x14ac:dyDescent="0.2">
      <c r="B22" s="171" t="s">
        <v>18</v>
      </c>
      <c r="C22" s="218"/>
    </row>
    <row r="23" spans="2:3" s="137" customFormat="1" x14ac:dyDescent="0.2">
      <c r="B23" s="142"/>
      <c r="C23" s="219"/>
    </row>
  </sheetData>
  <mergeCells count="1">
    <mergeCell ref="B2:C2"/>
  </mergeCells>
  <phoneticPr fontId="0" type="noConversion"/>
  <dataValidations disablePrompts="1" count="1">
    <dataValidation type="list" allowBlank="1" showInputMessage="1" showErrorMessage="1" sqref="C17" xr:uid="{00000000-0002-0000-0000-000000000000}">
      <formula1>#REF!</formula1>
    </dataValidation>
  </dataValidations>
  <printOptions horizontalCentered="1"/>
  <pageMargins left="0.75" right="0.75" top="1" bottom="1" header="0.5" footer="0.5"/>
  <pageSetup scale="94" orientation="portrait" r:id="rId1"/>
  <headerFooter alignWithMargins="0">
    <oddFooter>&amp;RQMS-GFORM-029
REV.&amp;KFF0000 AC
&amp;K000000ECO No. &amp;KFF00001002483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211">
    <pageSetUpPr fitToPage="1"/>
  </sheetPr>
  <dimension ref="A1:T46"/>
  <sheetViews>
    <sheetView topLeftCell="D1" zoomScale="70" zoomScaleNormal="70" workbookViewId="0">
      <pane ySplit="17" topLeftCell="A39" activePane="bottomLeft" state="frozen"/>
      <selection activeCell="G7" sqref="G7"/>
      <selection pane="bottomLeft" activeCell="G7" sqref="G7"/>
    </sheetView>
  </sheetViews>
  <sheetFormatPr defaultColWidth="9.140625" defaultRowHeight="12.75" x14ac:dyDescent="0.2"/>
  <cols>
    <col min="1" max="1" width="5.85546875" style="137" customWidth="1"/>
    <col min="2" max="2" width="7.140625" style="137" customWidth="1"/>
    <col min="3" max="3" width="17.85546875" style="137" customWidth="1"/>
    <col min="4" max="4" width="15.85546875" style="137" customWidth="1"/>
    <col min="5" max="5" width="3.140625" style="142" customWidth="1"/>
    <col min="6" max="6" width="4" style="142" customWidth="1"/>
    <col min="7" max="7" width="20.42578125" style="137" bestFit="1" customWidth="1"/>
    <col min="8" max="8" width="3.140625" style="142" customWidth="1"/>
    <col min="9" max="9" width="17.85546875" style="137" customWidth="1"/>
    <col min="10" max="10" width="18" style="137" customWidth="1"/>
    <col min="11" max="11" width="3.140625" style="142" customWidth="1"/>
    <col min="12" max="12" width="4.140625" style="142" customWidth="1"/>
    <col min="13" max="13" width="12.42578125" style="137" customWidth="1"/>
    <col min="14" max="14" width="10.42578125" style="137" customWidth="1"/>
    <col min="15" max="15" width="12.42578125" style="137" customWidth="1"/>
    <col min="16" max="18" width="3.42578125" style="142" customWidth="1"/>
    <col min="19" max="19" width="3.85546875" style="142" customWidth="1"/>
    <col min="20" max="20" width="5.85546875" style="137" customWidth="1"/>
    <col min="21" max="16384" width="9.140625" style="137"/>
  </cols>
  <sheetData>
    <row r="1" spans="2:19" ht="25.5" customHeight="1" x14ac:dyDescent="0.3">
      <c r="B1" s="188" t="s">
        <v>334</v>
      </c>
      <c r="C1" s="188"/>
      <c r="D1" s="188"/>
      <c r="E1" s="189"/>
      <c r="F1" s="189"/>
    </row>
    <row r="2" spans="2:19" x14ac:dyDescent="0.2">
      <c r="E2" s="137"/>
      <c r="F2" s="137"/>
      <c r="H2" s="137"/>
      <c r="N2" s="137" t="s">
        <v>303</v>
      </c>
      <c r="O2" s="174"/>
      <c r="P2" s="175"/>
      <c r="Q2" s="175"/>
      <c r="R2" s="175"/>
      <c r="S2" s="175"/>
    </row>
    <row r="3" spans="2:19" x14ac:dyDescent="0.2">
      <c r="E3" s="137"/>
      <c r="F3" s="137"/>
      <c r="H3" s="137"/>
      <c r="P3" s="137"/>
    </row>
    <row r="4" spans="2:19" x14ac:dyDescent="0.2">
      <c r="B4" s="137" t="s">
        <v>304</v>
      </c>
      <c r="C4" s="174" t="s">
        <v>21</v>
      </c>
      <c r="D4" s="175" t="s">
        <v>21</v>
      </c>
      <c r="E4" s="175"/>
      <c r="G4" s="137" t="s">
        <v>305</v>
      </c>
      <c r="H4" s="174" t="s">
        <v>21</v>
      </c>
      <c r="I4" s="175" t="s">
        <v>21</v>
      </c>
      <c r="J4" s="175"/>
      <c r="K4" s="175"/>
      <c r="L4" s="175"/>
      <c r="N4" s="137" t="s">
        <v>306</v>
      </c>
      <c r="O4" s="176"/>
      <c r="P4" s="177" t="s">
        <v>307</v>
      </c>
      <c r="Q4" s="175"/>
      <c r="R4" s="175"/>
      <c r="S4" s="175"/>
    </row>
    <row r="5" spans="2:19" ht="6.75" customHeight="1" x14ac:dyDescent="0.2">
      <c r="P5" s="137"/>
    </row>
    <row r="6" spans="2:19" x14ac:dyDescent="0.2">
      <c r="B6" s="137" t="s">
        <v>308</v>
      </c>
      <c r="D6" s="174" t="s">
        <v>21</v>
      </c>
      <c r="E6" s="175"/>
      <c r="G6" s="137" t="s">
        <v>309</v>
      </c>
      <c r="H6" s="176"/>
      <c r="I6" s="175"/>
      <c r="J6" s="175"/>
      <c r="K6" s="175"/>
      <c r="L6" s="175"/>
      <c r="N6" s="137" t="s">
        <v>310</v>
      </c>
      <c r="O6" s="176"/>
      <c r="P6" s="175"/>
      <c r="Q6" s="175"/>
      <c r="R6" s="175"/>
      <c r="S6" s="175"/>
    </row>
    <row r="7" spans="2:19" ht="6.75" customHeight="1" x14ac:dyDescent="0.2">
      <c r="P7" s="137"/>
    </row>
    <row r="8" spans="2:19" x14ac:dyDescent="0.2">
      <c r="B8" s="137" t="s">
        <v>311</v>
      </c>
      <c r="D8" s="145"/>
      <c r="E8" s="145"/>
      <c r="F8" s="145"/>
      <c r="G8" s="145"/>
      <c r="H8" s="145"/>
      <c r="I8" s="145"/>
      <c r="J8" s="145"/>
      <c r="K8" s="145"/>
      <c r="L8" s="145"/>
      <c r="N8" s="137" t="s">
        <v>312</v>
      </c>
      <c r="O8" s="176"/>
      <c r="P8" s="175"/>
      <c r="Q8" s="175"/>
      <c r="R8" s="175"/>
      <c r="S8" s="175"/>
    </row>
    <row r="9" spans="2:19" ht="6.75" customHeight="1" x14ac:dyDescent="0.2">
      <c r="O9" s="178"/>
      <c r="P9" s="179"/>
      <c r="Q9" s="179"/>
      <c r="R9" s="179"/>
    </row>
    <row r="10" spans="2:19" x14ac:dyDescent="0.2">
      <c r="O10" s="178"/>
      <c r="P10" s="179"/>
      <c r="Q10" s="179"/>
      <c r="R10" s="179"/>
    </row>
    <row r="11" spans="2:19" x14ac:dyDescent="0.2">
      <c r="B11" s="742" t="s">
        <v>313</v>
      </c>
      <c r="C11" s="742" t="s">
        <v>314</v>
      </c>
      <c r="D11" s="742" t="s">
        <v>315</v>
      </c>
      <c r="E11" s="748" t="s">
        <v>316</v>
      </c>
      <c r="F11" s="748" t="s">
        <v>317</v>
      </c>
      <c r="G11" s="742" t="s">
        <v>318</v>
      </c>
      <c r="H11" s="748" t="s">
        <v>319</v>
      </c>
      <c r="I11" s="742" t="s">
        <v>320</v>
      </c>
      <c r="J11" s="742" t="s">
        <v>321</v>
      </c>
      <c r="K11" s="748" t="s">
        <v>322</v>
      </c>
      <c r="L11" s="748" t="s">
        <v>323</v>
      </c>
      <c r="M11" s="742" t="s">
        <v>324</v>
      </c>
      <c r="N11" s="742" t="s">
        <v>325</v>
      </c>
      <c r="O11" s="751" t="s">
        <v>326</v>
      </c>
      <c r="P11" s="752"/>
      <c r="Q11" s="752"/>
      <c r="R11" s="752"/>
      <c r="S11" s="753"/>
    </row>
    <row r="12" spans="2:19" ht="21.75" customHeight="1" x14ac:dyDescent="0.2">
      <c r="B12" s="743"/>
      <c r="C12" s="743"/>
      <c r="D12" s="743"/>
      <c r="E12" s="749"/>
      <c r="F12" s="749"/>
      <c r="G12" s="743"/>
      <c r="H12" s="749"/>
      <c r="I12" s="743"/>
      <c r="J12" s="743"/>
      <c r="K12" s="749" t="s">
        <v>327</v>
      </c>
      <c r="L12" s="749" t="s">
        <v>328</v>
      </c>
      <c r="M12" s="743"/>
      <c r="N12" s="743"/>
      <c r="O12" s="746" t="s">
        <v>329</v>
      </c>
      <c r="P12" s="747" t="s">
        <v>316</v>
      </c>
      <c r="Q12" s="747" t="s">
        <v>319</v>
      </c>
      <c r="R12" s="747" t="s">
        <v>322</v>
      </c>
      <c r="S12" s="747" t="s">
        <v>323</v>
      </c>
    </row>
    <row r="13" spans="2:19" ht="9.75" customHeight="1" x14ac:dyDescent="0.2">
      <c r="B13" s="743"/>
      <c r="C13" s="743"/>
      <c r="D13" s="743"/>
      <c r="E13" s="749"/>
      <c r="F13" s="749"/>
      <c r="G13" s="743"/>
      <c r="H13" s="749"/>
      <c r="I13" s="743"/>
      <c r="J13" s="743"/>
      <c r="K13" s="749" t="s">
        <v>330</v>
      </c>
      <c r="L13" s="749" t="s">
        <v>331</v>
      </c>
      <c r="M13" s="743"/>
      <c r="N13" s="743"/>
      <c r="O13" s="746"/>
      <c r="P13" s="747"/>
      <c r="Q13" s="747"/>
      <c r="R13" s="747"/>
      <c r="S13" s="747"/>
    </row>
    <row r="14" spans="2:19" ht="9.75" customHeight="1" x14ac:dyDescent="0.2">
      <c r="B14" s="743"/>
      <c r="C14" s="743"/>
      <c r="D14" s="743"/>
      <c r="E14" s="749"/>
      <c r="F14" s="749"/>
      <c r="G14" s="743"/>
      <c r="H14" s="749"/>
      <c r="I14" s="743"/>
      <c r="J14" s="743"/>
      <c r="K14" s="749" t="s">
        <v>327</v>
      </c>
      <c r="L14" s="749" t="s">
        <v>332</v>
      </c>
      <c r="M14" s="743"/>
      <c r="N14" s="743"/>
      <c r="O14" s="746"/>
      <c r="P14" s="747"/>
      <c r="Q14" s="747"/>
      <c r="R14" s="747"/>
      <c r="S14" s="747"/>
    </row>
    <row r="15" spans="2:19" ht="9.75" customHeight="1" x14ac:dyDescent="0.2">
      <c r="B15" s="744"/>
      <c r="C15" s="744"/>
      <c r="D15" s="744"/>
      <c r="E15" s="750"/>
      <c r="F15" s="750"/>
      <c r="G15" s="744"/>
      <c r="H15" s="750"/>
      <c r="I15" s="744"/>
      <c r="J15" s="744"/>
      <c r="K15" s="750" t="s">
        <v>333</v>
      </c>
      <c r="L15" s="750"/>
      <c r="M15" s="744"/>
      <c r="N15" s="744"/>
      <c r="O15" s="746"/>
      <c r="P15" s="747"/>
      <c r="Q15" s="747"/>
      <c r="R15" s="747"/>
      <c r="S15" s="747"/>
    </row>
    <row r="16" spans="2:19" ht="9.75" customHeight="1" x14ac:dyDescent="0.2">
      <c r="B16" s="180"/>
      <c r="C16" s="180"/>
      <c r="D16" s="180"/>
      <c r="E16" s="181"/>
      <c r="F16" s="181"/>
      <c r="G16" s="180"/>
      <c r="H16" s="181"/>
      <c r="I16" s="180"/>
      <c r="J16" s="180"/>
      <c r="K16" s="181"/>
      <c r="L16" s="181" t="str">
        <f t="shared" ref="L16:L45" si="0">IF(E16&lt;&gt;"",E16*H16*K16,"")</f>
        <v/>
      </c>
      <c r="M16" s="180"/>
      <c r="N16" s="180"/>
      <c r="O16" s="180"/>
      <c r="P16" s="181"/>
      <c r="Q16" s="181"/>
      <c r="R16" s="181"/>
      <c r="S16" s="182" t="str">
        <f t="shared" ref="S16:S45" si="1">IF(P16&lt;&gt;"",P16*Q16*R16,"")</f>
        <v/>
      </c>
    </row>
    <row r="17" spans="2:19" ht="9.75" customHeight="1" x14ac:dyDescent="0.2">
      <c r="B17" s="180"/>
      <c r="C17" s="180"/>
      <c r="D17" s="180"/>
      <c r="E17" s="181"/>
      <c r="F17" s="181"/>
      <c r="G17" s="180"/>
      <c r="H17" s="181"/>
      <c r="I17" s="180"/>
      <c r="J17" s="180"/>
      <c r="K17" s="181"/>
      <c r="L17" s="181" t="str">
        <f t="shared" si="0"/>
        <v/>
      </c>
      <c r="M17" s="180"/>
      <c r="N17" s="180"/>
      <c r="O17" s="180"/>
      <c r="P17" s="181"/>
      <c r="Q17" s="181"/>
      <c r="R17" s="181"/>
      <c r="S17" s="182" t="str">
        <f t="shared" si="1"/>
        <v/>
      </c>
    </row>
    <row r="18" spans="2:19" x14ac:dyDescent="0.2">
      <c r="B18" s="180"/>
      <c r="C18" s="180"/>
      <c r="D18" s="180"/>
      <c r="E18" s="181"/>
      <c r="F18" s="181"/>
      <c r="G18" s="180"/>
      <c r="H18" s="181"/>
      <c r="I18" s="180"/>
      <c r="J18" s="180"/>
      <c r="K18" s="181"/>
      <c r="L18" s="181" t="str">
        <f t="shared" si="0"/>
        <v/>
      </c>
      <c r="M18" s="180"/>
      <c r="N18" s="180"/>
      <c r="O18" s="180"/>
      <c r="P18" s="181"/>
      <c r="Q18" s="181"/>
      <c r="R18" s="181"/>
      <c r="S18" s="182" t="str">
        <f t="shared" si="1"/>
        <v/>
      </c>
    </row>
    <row r="19" spans="2:19" x14ac:dyDescent="0.2">
      <c r="B19" s="180"/>
      <c r="C19" s="180"/>
      <c r="D19" s="180"/>
      <c r="E19" s="181"/>
      <c r="F19" s="181"/>
      <c r="G19" s="180"/>
      <c r="H19" s="181"/>
      <c r="I19" s="180"/>
      <c r="J19" s="180"/>
      <c r="K19" s="181"/>
      <c r="L19" s="181" t="str">
        <f t="shared" si="0"/>
        <v/>
      </c>
      <c r="M19" s="180"/>
      <c r="N19" s="180"/>
      <c r="O19" s="180"/>
      <c r="P19" s="181"/>
      <c r="Q19" s="181"/>
      <c r="R19" s="181"/>
      <c r="S19" s="182" t="str">
        <f t="shared" si="1"/>
        <v/>
      </c>
    </row>
    <row r="20" spans="2:19" x14ac:dyDescent="0.2">
      <c r="B20" s="180"/>
      <c r="C20" s="180"/>
      <c r="D20" s="180"/>
      <c r="E20" s="181"/>
      <c r="F20" s="181"/>
      <c r="G20" s="180"/>
      <c r="H20" s="181"/>
      <c r="I20" s="180"/>
      <c r="J20" s="180"/>
      <c r="K20" s="181"/>
      <c r="L20" s="181" t="str">
        <f t="shared" si="0"/>
        <v/>
      </c>
      <c r="M20" s="180"/>
      <c r="N20" s="180"/>
      <c r="O20" s="180"/>
      <c r="P20" s="181"/>
      <c r="Q20" s="181"/>
      <c r="R20" s="181"/>
      <c r="S20" s="182" t="str">
        <f t="shared" si="1"/>
        <v/>
      </c>
    </row>
    <row r="21" spans="2:19" x14ac:dyDescent="0.2">
      <c r="B21" s="180"/>
      <c r="C21" s="180"/>
      <c r="D21" s="180"/>
      <c r="E21" s="181"/>
      <c r="F21" s="181"/>
      <c r="G21" s="180"/>
      <c r="H21" s="181"/>
      <c r="I21" s="180"/>
      <c r="J21" s="180"/>
      <c r="K21" s="181"/>
      <c r="L21" s="181" t="str">
        <f t="shared" si="0"/>
        <v/>
      </c>
      <c r="M21" s="180"/>
      <c r="N21" s="180"/>
      <c r="O21" s="180"/>
      <c r="P21" s="181"/>
      <c r="Q21" s="181"/>
      <c r="R21" s="181"/>
      <c r="S21" s="182" t="str">
        <f t="shared" si="1"/>
        <v/>
      </c>
    </row>
    <row r="22" spans="2:19" x14ac:dyDescent="0.2">
      <c r="B22" s="180"/>
      <c r="C22" s="180"/>
      <c r="D22" s="180"/>
      <c r="E22" s="181"/>
      <c r="F22" s="181"/>
      <c r="G22" s="180"/>
      <c r="H22" s="181"/>
      <c r="I22" s="180"/>
      <c r="J22" s="180"/>
      <c r="K22" s="181"/>
      <c r="L22" s="181" t="str">
        <f t="shared" si="0"/>
        <v/>
      </c>
      <c r="M22" s="180"/>
      <c r="N22" s="180"/>
      <c r="O22" s="180"/>
      <c r="P22" s="181"/>
      <c r="Q22" s="181"/>
      <c r="R22" s="181"/>
      <c r="S22" s="182" t="str">
        <f t="shared" si="1"/>
        <v/>
      </c>
    </row>
    <row r="23" spans="2:19" x14ac:dyDescent="0.2">
      <c r="B23" s="180"/>
      <c r="C23" s="180"/>
      <c r="D23" s="180"/>
      <c r="E23" s="181"/>
      <c r="F23" s="181"/>
      <c r="G23" s="180"/>
      <c r="H23" s="181"/>
      <c r="I23" s="180"/>
      <c r="J23" s="180"/>
      <c r="K23" s="181"/>
      <c r="L23" s="181" t="str">
        <f t="shared" si="0"/>
        <v/>
      </c>
      <c r="M23" s="180"/>
      <c r="N23" s="180"/>
      <c r="O23" s="180"/>
      <c r="P23" s="181"/>
      <c r="Q23" s="181"/>
      <c r="R23" s="181"/>
      <c r="S23" s="182" t="str">
        <f t="shared" si="1"/>
        <v/>
      </c>
    </row>
    <row r="24" spans="2:19" x14ac:dyDescent="0.2">
      <c r="B24" s="180"/>
      <c r="C24" s="180"/>
      <c r="D24" s="180"/>
      <c r="E24" s="181"/>
      <c r="F24" s="181"/>
      <c r="G24" s="180"/>
      <c r="H24" s="181"/>
      <c r="I24" s="180"/>
      <c r="J24" s="180"/>
      <c r="K24" s="181"/>
      <c r="L24" s="181" t="str">
        <f t="shared" si="0"/>
        <v/>
      </c>
      <c r="M24" s="180"/>
      <c r="N24" s="180"/>
      <c r="O24" s="180"/>
      <c r="P24" s="181"/>
      <c r="Q24" s="181"/>
      <c r="R24" s="181"/>
      <c r="S24" s="182" t="str">
        <f t="shared" si="1"/>
        <v/>
      </c>
    </row>
    <row r="25" spans="2:19" x14ac:dyDescent="0.2">
      <c r="B25" s="180"/>
      <c r="C25" s="180"/>
      <c r="D25" s="180"/>
      <c r="E25" s="181"/>
      <c r="F25" s="181"/>
      <c r="G25" s="180"/>
      <c r="H25" s="181"/>
      <c r="I25" s="180"/>
      <c r="J25" s="180"/>
      <c r="K25" s="181"/>
      <c r="L25" s="181" t="str">
        <f t="shared" si="0"/>
        <v/>
      </c>
      <c r="M25" s="180"/>
      <c r="N25" s="180"/>
      <c r="O25" s="180"/>
      <c r="P25" s="181"/>
      <c r="Q25" s="181"/>
      <c r="R25" s="181"/>
      <c r="S25" s="182" t="str">
        <f t="shared" si="1"/>
        <v/>
      </c>
    </row>
    <row r="26" spans="2:19" x14ac:dyDescent="0.2">
      <c r="B26" s="180"/>
      <c r="C26" s="180"/>
      <c r="D26" s="180"/>
      <c r="E26" s="181"/>
      <c r="F26" s="181"/>
      <c r="G26" s="180"/>
      <c r="H26" s="181"/>
      <c r="I26" s="180"/>
      <c r="J26" s="180"/>
      <c r="K26" s="181"/>
      <c r="L26" s="181" t="str">
        <f t="shared" si="0"/>
        <v/>
      </c>
      <c r="M26" s="180"/>
      <c r="N26" s="180"/>
      <c r="O26" s="180"/>
      <c r="P26" s="181"/>
      <c r="Q26" s="181"/>
      <c r="R26" s="181"/>
      <c r="S26" s="182" t="str">
        <f t="shared" si="1"/>
        <v/>
      </c>
    </row>
    <row r="27" spans="2:19" x14ac:dyDescent="0.2">
      <c r="B27" s="180"/>
      <c r="C27" s="180"/>
      <c r="D27" s="180"/>
      <c r="E27" s="181"/>
      <c r="F27" s="181"/>
      <c r="G27" s="180"/>
      <c r="H27" s="181"/>
      <c r="I27" s="180"/>
      <c r="J27" s="180"/>
      <c r="K27" s="181"/>
      <c r="L27" s="181" t="str">
        <f t="shared" si="0"/>
        <v/>
      </c>
      <c r="M27" s="180"/>
      <c r="N27" s="180"/>
      <c r="O27" s="180"/>
      <c r="P27" s="181"/>
      <c r="Q27" s="181"/>
      <c r="R27" s="181"/>
      <c r="S27" s="182" t="str">
        <f t="shared" si="1"/>
        <v/>
      </c>
    </row>
    <row r="28" spans="2:19" x14ac:dyDescent="0.2">
      <c r="B28" s="180"/>
      <c r="C28" s="180"/>
      <c r="D28" s="180"/>
      <c r="E28" s="181"/>
      <c r="F28" s="181"/>
      <c r="G28" s="180"/>
      <c r="H28" s="181"/>
      <c r="I28" s="180"/>
      <c r="J28" s="180"/>
      <c r="K28" s="181"/>
      <c r="L28" s="181" t="str">
        <f t="shared" si="0"/>
        <v/>
      </c>
      <c r="M28" s="180"/>
      <c r="N28" s="180"/>
      <c r="O28" s="180"/>
      <c r="P28" s="181"/>
      <c r="Q28" s="181"/>
      <c r="R28" s="181"/>
      <c r="S28" s="182" t="str">
        <f t="shared" si="1"/>
        <v/>
      </c>
    </row>
    <row r="29" spans="2:19" x14ac:dyDescent="0.2">
      <c r="B29" s="180"/>
      <c r="C29" s="180"/>
      <c r="D29" s="180"/>
      <c r="E29" s="181"/>
      <c r="F29" s="181"/>
      <c r="G29" s="180"/>
      <c r="H29" s="181"/>
      <c r="I29" s="180"/>
      <c r="J29" s="180"/>
      <c r="K29" s="181"/>
      <c r="L29" s="181" t="str">
        <f t="shared" si="0"/>
        <v/>
      </c>
      <c r="M29" s="180"/>
      <c r="N29" s="180"/>
      <c r="O29" s="180"/>
      <c r="P29" s="181"/>
      <c r="Q29" s="181"/>
      <c r="R29" s="181"/>
      <c r="S29" s="182" t="str">
        <f t="shared" si="1"/>
        <v/>
      </c>
    </row>
    <row r="30" spans="2:19" x14ac:dyDescent="0.2">
      <c r="B30" s="180"/>
      <c r="C30" s="180"/>
      <c r="D30" s="180"/>
      <c r="E30" s="181"/>
      <c r="F30" s="181"/>
      <c r="G30" s="180"/>
      <c r="H30" s="181"/>
      <c r="I30" s="180"/>
      <c r="J30" s="180"/>
      <c r="K30" s="181"/>
      <c r="L30" s="181" t="str">
        <f t="shared" si="0"/>
        <v/>
      </c>
      <c r="M30" s="180"/>
      <c r="N30" s="180"/>
      <c r="O30" s="180"/>
      <c r="P30" s="181"/>
      <c r="Q30" s="181"/>
      <c r="R30" s="181"/>
      <c r="S30" s="182" t="str">
        <f t="shared" si="1"/>
        <v/>
      </c>
    </row>
    <row r="31" spans="2:19" x14ac:dyDescent="0.2">
      <c r="B31" s="180"/>
      <c r="C31" s="180"/>
      <c r="D31" s="180"/>
      <c r="E31" s="181"/>
      <c r="F31" s="181"/>
      <c r="G31" s="180"/>
      <c r="H31" s="181"/>
      <c r="I31" s="180"/>
      <c r="J31" s="180"/>
      <c r="K31" s="181"/>
      <c r="L31" s="181" t="str">
        <f t="shared" si="0"/>
        <v/>
      </c>
      <c r="M31" s="180"/>
      <c r="N31" s="180"/>
      <c r="O31" s="180"/>
      <c r="P31" s="181"/>
      <c r="Q31" s="181"/>
      <c r="R31" s="181"/>
      <c r="S31" s="182" t="str">
        <f t="shared" si="1"/>
        <v/>
      </c>
    </row>
    <row r="32" spans="2:19" x14ac:dyDescent="0.2">
      <c r="B32" s="180"/>
      <c r="C32" s="180"/>
      <c r="D32" s="180"/>
      <c r="E32" s="181"/>
      <c r="F32" s="181"/>
      <c r="G32" s="180"/>
      <c r="H32" s="181"/>
      <c r="I32" s="180"/>
      <c r="J32" s="180"/>
      <c r="K32" s="181"/>
      <c r="L32" s="181" t="str">
        <f t="shared" si="0"/>
        <v/>
      </c>
      <c r="M32" s="180"/>
      <c r="N32" s="180"/>
      <c r="O32" s="180"/>
      <c r="P32" s="181"/>
      <c r="Q32" s="181"/>
      <c r="R32" s="181"/>
      <c r="S32" s="182" t="str">
        <f t="shared" si="1"/>
        <v/>
      </c>
    </row>
    <row r="33" spans="1:20" x14ac:dyDescent="0.2">
      <c r="B33" s="180"/>
      <c r="C33" s="180"/>
      <c r="D33" s="180"/>
      <c r="E33" s="181"/>
      <c r="F33" s="181"/>
      <c r="G33" s="180"/>
      <c r="H33" s="181"/>
      <c r="I33" s="180"/>
      <c r="J33" s="180"/>
      <c r="K33" s="181"/>
      <c r="L33" s="181" t="str">
        <f t="shared" si="0"/>
        <v/>
      </c>
      <c r="M33" s="180"/>
      <c r="N33" s="180"/>
      <c r="O33" s="180"/>
      <c r="P33" s="181"/>
      <c r="Q33" s="181"/>
      <c r="R33" s="181"/>
      <c r="S33" s="182" t="str">
        <f t="shared" si="1"/>
        <v/>
      </c>
    </row>
    <row r="34" spans="1:20" x14ac:dyDescent="0.2">
      <c r="B34" s="180"/>
      <c r="C34" s="180"/>
      <c r="D34" s="180"/>
      <c r="E34" s="181"/>
      <c r="F34" s="181"/>
      <c r="G34" s="180"/>
      <c r="H34" s="181"/>
      <c r="I34" s="180"/>
      <c r="J34" s="180"/>
      <c r="K34" s="181"/>
      <c r="L34" s="181" t="str">
        <f t="shared" si="0"/>
        <v/>
      </c>
      <c r="M34" s="180"/>
      <c r="N34" s="180"/>
      <c r="O34" s="180"/>
      <c r="P34" s="181"/>
      <c r="Q34" s="181"/>
      <c r="R34" s="181"/>
      <c r="S34" s="182" t="str">
        <f t="shared" si="1"/>
        <v/>
      </c>
    </row>
    <row r="35" spans="1:20" x14ac:dyDescent="0.2">
      <c r="B35" s="180"/>
      <c r="C35" s="180"/>
      <c r="D35" s="180"/>
      <c r="E35" s="181"/>
      <c r="F35" s="181"/>
      <c r="G35" s="180"/>
      <c r="H35" s="181"/>
      <c r="I35" s="180"/>
      <c r="J35" s="180"/>
      <c r="K35" s="181"/>
      <c r="L35" s="181" t="str">
        <f t="shared" si="0"/>
        <v/>
      </c>
      <c r="M35" s="180"/>
      <c r="N35" s="180"/>
      <c r="O35" s="180"/>
      <c r="P35" s="181"/>
      <c r="Q35" s="181"/>
      <c r="R35" s="181"/>
      <c r="S35" s="182" t="str">
        <f t="shared" si="1"/>
        <v/>
      </c>
    </row>
    <row r="36" spans="1:20" x14ac:dyDescent="0.2">
      <c r="B36" s="180"/>
      <c r="C36" s="180"/>
      <c r="D36" s="180"/>
      <c r="E36" s="181"/>
      <c r="F36" s="181"/>
      <c r="G36" s="180"/>
      <c r="H36" s="181"/>
      <c r="I36" s="180"/>
      <c r="J36" s="180"/>
      <c r="K36" s="181"/>
      <c r="L36" s="181" t="str">
        <f t="shared" si="0"/>
        <v/>
      </c>
      <c r="M36" s="180"/>
      <c r="N36" s="180"/>
      <c r="O36" s="180"/>
      <c r="P36" s="181"/>
      <c r="Q36" s="181"/>
      <c r="R36" s="181"/>
      <c r="S36" s="182" t="str">
        <f t="shared" si="1"/>
        <v/>
      </c>
    </row>
    <row r="37" spans="1:20" x14ac:dyDescent="0.2">
      <c r="B37" s="180"/>
      <c r="C37" s="180"/>
      <c r="D37" s="180"/>
      <c r="E37" s="181"/>
      <c r="F37" s="181"/>
      <c r="G37" s="180"/>
      <c r="H37" s="181"/>
      <c r="I37" s="180"/>
      <c r="J37" s="180"/>
      <c r="K37" s="181"/>
      <c r="L37" s="181" t="str">
        <f t="shared" si="0"/>
        <v/>
      </c>
      <c r="M37" s="180"/>
      <c r="N37" s="180"/>
      <c r="O37" s="180"/>
      <c r="P37" s="181"/>
      <c r="Q37" s="181"/>
      <c r="R37" s="181"/>
      <c r="S37" s="182" t="str">
        <f t="shared" si="1"/>
        <v/>
      </c>
    </row>
    <row r="38" spans="1:20" x14ac:dyDescent="0.2">
      <c r="B38" s="180"/>
      <c r="C38" s="180"/>
      <c r="D38" s="180"/>
      <c r="E38" s="181"/>
      <c r="F38" s="181"/>
      <c r="G38" s="180"/>
      <c r="H38" s="181"/>
      <c r="I38" s="180"/>
      <c r="J38" s="180"/>
      <c r="K38" s="181"/>
      <c r="L38" s="181" t="str">
        <f t="shared" si="0"/>
        <v/>
      </c>
      <c r="M38" s="180"/>
      <c r="N38" s="180"/>
      <c r="O38" s="180"/>
      <c r="P38" s="181"/>
      <c r="Q38" s="181"/>
      <c r="R38" s="181"/>
      <c r="S38" s="182" t="str">
        <f t="shared" si="1"/>
        <v/>
      </c>
    </row>
    <row r="39" spans="1:20" x14ac:dyDescent="0.2">
      <c r="B39" s="180"/>
      <c r="C39" s="180"/>
      <c r="D39" s="180"/>
      <c r="E39" s="181"/>
      <c r="F39" s="181"/>
      <c r="G39" s="180"/>
      <c r="H39" s="181"/>
      <c r="I39" s="180"/>
      <c r="J39" s="180"/>
      <c r="K39" s="181"/>
      <c r="L39" s="181" t="str">
        <f t="shared" si="0"/>
        <v/>
      </c>
      <c r="M39" s="180"/>
      <c r="N39" s="180"/>
      <c r="O39" s="180"/>
      <c r="P39" s="181"/>
      <c r="Q39" s="181"/>
      <c r="R39" s="181"/>
      <c r="S39" s="182" t="str">
        <f t="shared" si="1"/>
        <v/>
      </c>
    </row>
    <row r="40" spans="1:20" x14ac:dyDescent="0.2">
      <c r="B40" s="180"/>
      <c r="C40" s="180"/>
      <c r="D40" s="180"/>
      <c r="E40" s="181"/>
      <c r="F40" s="181"/>
      <c r="G40" s="180"/>
      <c r="H40" s="181"/>
      <c r="I40" s="180"/>
      <c r="J40" s="180"/>
      <c r="K40" s="181"/>
      <c r="L40" s="181" t="str">
        <f t="shared" si="0"/>
        <v/>
      </c>
      <c r="M40" s="180"/>
      <c r="N40" s="180"/>
      <c r="O40" s="180"/>
      <c r="P40" s="181"/>
      <c r="Q40" s="181"/>
      <c r="R40" s="181"/>
      <c r="S40" s="182" t="str">
        <f t="shared" si="1"/>
        <v/>
      </c>
    </row>
    <row r="41" spans="1:20" x14ac:dyDescent="0.2">
      <c r="B41" s="180"/>
      <c r="C41" s="180"/>
      <c r="D41" s="180"/>
      <c r="E41" s="181"/>
      <c r="F41" s="181"/>
      <c r="G41" s="180"/>
      <c r="H41" s="181"/>
      <c r="I41" s="180"/>
      <c r="J41" s="180"/>
      <c r="K41" s="181"/>
      <c r="L41" s="181" t="str">
        <f t="shared" si="0"/>
        <v/>
      </c>
      <c r="M41" s="180"/>
      <c r="N41" s="180"/>
      <c r="O41" s="180"/>
      <c r="P41" s="181"/>
      <c r="Q41" s="181"/>
      <c r="R41" s="181"/>
      <c r="S41" s="182" t="str">
        <f t="shared" si="1"/>
        <v/>
      </c>
    </row>
    <row r="42" spans="1:20" x14ac:dyDescent="0.2">
      <c r="B42" s="180"/>
      <c r="C42" s="180"/>
      <c r="D42" s="180"/>
      <c r="E42" s="181"/>
      <c r="F42" s="181"/>
      <c r="G42" s="180"/>
      <c r="H42" s="181"/>
      <c r="I42" s="180"/>
      <c r="J42" s="180"/>
      <c r="K42" s="181"/>
      <c r="L42" s="181" t="str">
        <f t="shared" si="0"/>
        <v/>
      </c>
      <c r="M42" s="180"/>
      <c r="N42" s="180"/>
      <c r="O42" s="180"/>
      <c r="P42" s="181"/>
      <c r="Q42" s="181"/>
      <c r="R42" s="181"/>
      <c r="S42" s="182" t="str">
        <f t="shared" si="1"/>
        <v/>
      </c>
    </row>
    <row r="43" spans="1:20" x14ac:dyDescent="0.2">
      <c r="B43" s="180"/>
      <c r="C43" s="180"/>
      <c r="D43" s="180"/>
      <c r="E43" s="181"/>
      <c r="F43" s="181"/>
      <c r="G43" s="180"/>
      <c r="H43" s="181"/>
      <c r="I43" s="180"/>
      <c r="J43" s="180"/>
      <c r="K43" s="181"/>
      <c r="L43" s="181" t="str">
        <f t="shared" si="0"/>
        <v/>
      </c>
      <c r="M43" s="180"/>
      <c r="N43" s="180"/>
      <c r="O43" s="180"/>
      <c r="P43" s="181"/>
      <c r="Q43" s="181"/>
      <c r="R43" s="181"/>
      <c r="S43" s="182" t="str">
        <f t="shared" si="1"/>
        <v/>
      </c>
    </row>
    <row r="44" spans="1:20" x14ac:dyDescent="0.2">
      <c r="B44" s="180"/>
      <c r="C44" s="180"/>
      <c r="D44" s="180"/>
      <c r="E44" s="181"/>
      <c r="F44" s="181"/>
      <c r="G44" s="180"/>
      <c r="H44" s="181"/>
      <c r="I44" s="180"/>
      <c r="J44" s="180"/>
      <c r="K44" s="181"/>
      <c r="L44" s="181" t="str">
        <f t="shared" si="0"/>
        <v/>
      </c>
      <c r="M44" s="180"/>
      <c r="N44" s="180"/>
      <c r="O44" s="180"/>
      <c r="P44" s="181"/>
      <c r="Q44" s="181"/>
      <c r="R44" s="181"/>
      <c r="S44" s="182" t="str">
        <f t="shared" si="1"/>
        <v/>
      </c>
    </row>
    <row r="45" spans="1:20" x14ac:dyDescent="0.2">
      <c r="B45" s="183"/>
      <c r="C45" s="183"/>
      <c r="D45" s="183"/>
      <c r="E45" s="184"/>
      <c r="F45" s="184"/>
      <c r="G45" s="183"/>
      <c r="H45" s="184"/>
      <c r="I45" s="183"/>
      <c r="J45" s="183"/>
      <c r="K45" s="184"/>
      <c r="L45" s="184" t="str">
        <f t="shared" si="0"/>
        <v/>
      </c>
      <c r="M45" s="183"/>
      <c r="N45" s="183"/>
      <c r="O45" s="183"/>
      <c r="P45" s="184"/>
      <c r="Q45" s="184"/>
      <c r="R45" s="184"/>
      <c r="S45" s="185" t="str">
        <f t="shared" si="1"/>
        <v/>
      </c>
    </row>
    <row r="46" spans="1:20" x14ac:dyDescent="0.2">
      <c r="A46" s="143"/>
      <c r="B46" s="143"/>
      <c r="C46" s="186"/>
      <c r="D46" s="144"/>
      <c r="E46" s="187"/>
      <c r="F46" s="187"/>
      <c r="G46" s="143"/>
      <c r="H46" s="187"/>
      <c r="I46" s="143"/>
      <c r="J46" s="143"/>
      <c r="K46" s="187"/>
      <c r="L46" s="187"/>
      <c r="M46" s="143"/>
      <c r="N46" s="143"/>
      <c r="O46" s="143"/>
      <c r="P46" s="187"/>
      <c r="Q46" s="187"/>
      <c r="R46" s="187"/>
      <c r="S46" s="187"/>
      <c r="T46" s="143"/>
    </row>
  </sheetData>
  <mergeCells count="19">
    <mergeCell ref="N11:N15"/>
    <mergeCell ref="O11:S11"/>
    <mergeCell ref="O12:O15"/>
    <mergeCell ref="P12:P15"/>
    <mergeCell ref="Q12:Q15"/>
    <mergeCell ref="R12:R15"/>
    <mergeCell ref="S12:S15"/>
    <mergeCell ref="M11:M15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L11:L15"/>
  </mergeCells>
  <phoneticPr fontId="0" type="noConversion"/>
  <dataValidations count="2">
    <dataValidation type="list" allowBlank="1" showInputMessage="1" showErrorMessage="1" sqref="E16:E45 H16:H45 K16:K45 P16:R45" xr:uid="{2C3ABFC5-D33D-4AD9-80E6-BBAC209BFACF}">
      <formula1>"1,2,3,4,5,6,7,8,9,10"</formula1>
    </dataValidation>
    <dataValidation type="list" allowBlank="1" showInputMessage="1" showErrorMessage="1" sqref="D9:D10" xr:uid="{8B9CC3CB-E619-4884-ACE7-F6DB131E57BD}">
      <formula1>$C$42:$C$49</formula1>
    </dataValidation>
  </dataValidations>
  <printOptions horizontalCentered="1"/>
  <pageMargins left="0.75" right="0.75" top="1" bottom="1" header="0.5" footer="0.5"/>
  <pageSetup scale="35" orientation="portrait" r:id="rId1"/>
  <headerFooter alignWithMargins="0">
    <oddFooter>&amp;RQMS-GFORM-029
REV.&amp;KFF0000 AC
&amp;K000000ECO No. &amp;KFF00001002483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B1:K46"/>
  <sheetViews>
    <sheetView workbookViewId="0">
      <selection activeCell="G7" sqref="G7"/>
    </sheetView>
  </sheetViews>
  <sheetFormatPr defaultColWidth="9.140625" defaultRowHeight="12.75" x14ac:dyDescent="0.2"/>
  <cols>
    <col min="1" max="1" width="5.85546875" style="137" customWidth="1"/>
    <col min="2" max="2" width="6.42578125" style="137" customWidth="1"/>
    <col min="3" max="6" width="4.85546875" style="137" customWidth="1"/>
    <col min="7" max="7" width="18.42578125" style="137" customWidth="1"/>
    <col min="8" max="8" width="4.42578125" style="137" customWidth="1"/>
    <col min="9" max="9" width="18.85546875" style="137" customWidth="1"/>
    <col min="10" max="10" width="4.140625" style="137" customWidth="1"/>
    <col min="11" max="11" width="18.140625" style="137" customWidth="1"/>
    <col min="12" max="12" width="5.85546875" style="137" customWidth="1"/>
    <col min="13" max="16384" width="9.140625" style="137"/>
  </cols>
  <sheetData>
    <row r="1" spans="2:11" ht="25.5" customHeight="1" x14ac:dyDescent="0.35">
      <c r="B1" s="755" t="s">
        <v>335</v>
      </c>
      <c r="C1" s="755"/>
      <c r="D1" s="755"/>
      <c r="E1" s="755"/>
      <c r="F1" s="755"/>
      <c r="G1" s="755"/>
      <c r="H1" s="755"/>
      <c r="I1" s="755"/>
      <c r="J1" s="755"/>
      <c r="K1" s="755"/>
    </row>
    <row r="3" spans="2:11" x14ac:dyDescent="0.2">
      <c r="B3" s="758" t="s">
        <v>165</v>
      </c>
      <c r="C3" s="758"/>
      <c r="D3" s="758"/>
      <c r="E3" s="756"/>
      <c r="F3" s="756"/>
      <c r="G3" s="756"/>
      <c r="H3" s="756"/>
      <c r="I3" s="191" t="s">
        <v>336</v>
      </c>
      <c r="J3" s="754"/>
      <c r="K3" s="754"/>
    </row>
    <row r="4" spans="2:11" x14ac:dyDescent="0.2">
      <c r="B4" s="758" t="s">
        <v>337</v>
      </c>
      <c r="C4" s="758"/>
      <c r="D4" s="758"/>
      <c r="E4" s="756"/>
      <c r="F4" s="756"/>
      <c r="G4" s="756"/>
      <c r="H4" s="756"/>
      <c r="I4" s="191" t="s">
        <v>338</v>
      </c>
      <c r="J4" s="754"/>
      <c r="K4" s="754"/>
    </row>
    <row r="5" spans="2:11" x14ac:dyDescent="0.2">
      <c r="B5" s="759" t="s">
        <v>310</v>
      </c>
      <c r="C5" s="759"/>
      <c r="D5" s="759"/>
      <c r="E5" s="756"/>
      <c r="F5" s="757"/>
      <c r="G5" s="757"/>
      <c r="H5" s="757"/>
      <c r="I5" s="191" t="s">
        <v>339</v>
      </c>
      <c r="J5" s="754"/>
      <c r="K5" s="754"/>
    </row>
    <row r="6" spans="2:11" x14ac:dyDescent="0.2">
      <c r="B6" s="139"/>
    </row>
    <row r="7" spans="2:11" ht="60.75" customHeight="1" x14ac:dyDescent="0.2">
      <c r="B7" s="140" t="s">
        <v>340</v>
      </c>
      <c r="C7" s="193" t="s">
        <v>341</v>
      </c>
      <c r="D7" s="194" t="s">
        <v>342</v>
      </c>
      <c r="E7" s="194" t="s">
        <v>343</v>
      </c>
      <c r="F7" s="195" t="s">
        <v>344</v>
      </c>
      <c r="G7" s="141" t="s">
        <v>345</v>
      </c>
      <c r="H7" s="196" t="s">
        <v>346</v>
      </c>
      <c r="I7" s="141" t="s">
        <v>347</v>
      </c>
      <c r="J7" s="196" t="s">
        <v>346</v>
      </c>
      <c r="K7" s="141" t="s">
        <v>348</v>
      </c>
    </row>
    <row r="8" spans="2:11" x14ac:dyDescent="0.2">
      <c r="B8" s="197"/>
      <c r="C8" s="198"/>
      <c r="D8" s="198"/>
      <c r="E8" s="198"/>
      <c r="F8" s="198"/>
      <c r="G8" s="199"/>
      <c r="H8" s="200"/>
      <c r="I8" s="201"/>
      <c r="J8" s="200"/>
      <c r="K8" s="201"/>
    </row>
    <row r="9" spans="2:11" x14ac:dyDescent="0.2">
      <c r="B9" s="202"/>
      <c r="C9" s="198"/>
      <c r="D9" s="198"/>
      <c r="E9" s="198"/>
      <c r="F9" s="203"/>
      <c r="G9" s="204"/>
      <c r="H9" s="205"/>
      <c r="I9" s="206"/>
      <c r="J9" s="205"/>
      <c r="K9" s="206"/>
    </row>
    <row r="10" spans="2:11" x14ac:dyDescent="0.2">
      <c r="B10" s="202"/>
      <c r="C10" s="198"/>
      <c r="D10" s="198"/>
      <c r="E10" s="198"/>
      <c r="F10" s="203"/>
      <c r="G10" s="204"/>
      <c r="H10" s="205"/>
      <c r="I10" s="206"/>
      <c r="J10" s="205"/>
      <c r="K10" s="206"/>
    </row>
    <row r="11" spans="2:11" x14ac:dyDescent="0.2">
      <c r="B11" s="202"/>
      <c r="C11" s="198"/>
      <c r="D11" s="198"/>
      <c r="E11" s="198"/>
      <c r="F11" s="203"/>
      <c r="G11" s="204"/>
      <c r="H11" s="205"/>
      <c r="I11" s="206"/>
      <c r="J11" s="205"/>
      <c r="K11" s="206"/>
    </row>
    <row r="12" spans="2:11" x14ac:dyDescent="0.2">
      <c r="B12" s="202"/>
      <c r="C12" s="198"/>
      <c r="D12" s="198"/>
      <c r="E12" s="198"/>
      <c r="F12" s="203"/>
      <c r="G12" s="204"/>
      <c r="H12" s="205"/>
      <c r="I12" s="206"/>
      <c r="J12" s="205"/>
      <c r="K12" s="206"/>
    </row>
    <row r="13" spans="2:11" x14ac:dyDescent="0.2">
      <c r="B13" s="202"/>
      <c r="C13" s="198"/>
      <c r="D13" s="198"/>
      <c r="E13" s="198"/>
      <c r="F13" s="203"/>
      <c r="G13" s="204"/>
      <c r="H13" s="205"/>
      <c r="I13" s="206"/>
      <c r="J13" s="205"/>
      <c r="K13" s="206"/>
    </row>
    <row r="14" spans="2:11" x14ac:dyDescent="0.2">
      <c r="B14" s="202"/>
      <c r="C14" s="198"/>
      <c r="D14" s="198"/>
      <c r="E14" s="198"/>
      <c r="F14" s="203"/>
      <c r="G14" s="204"/>
      <c r="H14" s="205"/>
      <c r="I14" s="206"/>
      <c r="J14" s="205"/>
      <c r="K14" s="206"/>
    </row>
    <row r="15" spans="2:11" x14ac:dyDescent="0.2">
      <c r="B15" s="202"/>
      <c r="C15" s="198"/>
      <c r="D15" s="198"/>
      <c r="E15" s="198"/>
      <c r="F15" s="203"/>
      <c r="G15" s="204"/>
      <c r="H15" s="205"/>
      <c r="I15" s="206"/>
      <c r="J15" s="205"/>
      <c r="K15" s="206"/>
    </row>
    <row r="16" spans="2:11" x14ac:dyDescent="0.2">
      <c r="B16" s="202"/>
      <c r="C16" s="198"/>
      <c r="D16" s="198"/>
      <c r="E16" s="198"/>
      <c r="F16" s="203"/>
      <c r="G16" s="204"/>
      <c r="H16" s="205"/>
      <c r="I16" s="206"/>
      <c r="J16" s="205"/>
      <c r="K16" s="206"/>
    </row>
    <row r="17" spans="2:11" x14ac:dyDescent="0.2">
      <c r="B17" s="202"/>
      <c r="C17" s="198"/>
      <c r="D17" s="198"/>
      <c r="E17" s="198"/>
      <c r="F17" s="203"/>
      <c r="G17" s="204"/>
      <c r="H17" s="205"/>
      <c r="I17" s="206"/>
      <c r="J17" s="205"/>
      <c r="K17" s="206"/>
    </row>
    <row r="18" spans="2:11" x14ac:dyDescent="0.2">
      <c r="B18" s="202"/>
      <c r="C18" s="198"/>
      <c r="D18" s="198"/>
      <c r="E18" s="198"/>
      <c r="F18" s="203"/>
      <c r="G18" s="204"/>
      <c r="H18" s="205"/>
      <c r="I18" s="206"/>
      <c r="J18" s="205"/>
      <c r="K18" s="206"/>
    </row>
    <row r="19" spans="2:11" x14ac:dyDescent="0.2">
      <c r="B19" s="202"/>
      <c r="C19" s="198"/>
      <c r="D19" s="198"/>
      <c r="E19" s="198"/>
      <c r="F19" s="203"/>
      <c r="G19" s="204"/>
      <c r="H19" s="205"/>
      <c r="I19" s="206"/>
      <c r="J19" s="205"/>
      <c r="K19" s="206"/>
    </row>
    <row r="20" spans="2:11" x14ac:dyDescent="0.2">
      <c r="B20" s="202"/>
      <c r="C20" s="198"/>
      <c r="D20" s="198"/>
      <c r="E20" s="198"/>
      <c r="F20" s="203"/>
      <c r="G20" s="204"/>
      <c r="H20" s="205"/>
      <c r="I20" s="206"/>
      <c r="J20" s="205"/>
      <c r="K20" s="206"/>
    </row>
    <row r="21" spans="2:11" x14ac:dyDescent="0.2">
      <c r="B21" s="202"/>
      <c r="C21" s="198"/>
      <c r="D21" s="198"/>
      <c r="E21" s="198"/>
      <c r="F21" s="203"/>
      <c r="G21" s="204"/>
      <c r="H21" s="205"/>
      <c r="I21" s="206"/>
      <c r="J21" s="205"/>
      <c r="K21" s="206"/>
    </row>
    <row r="22" spans="2:11" x14ac:dyDescent="0.2">
      <c r="B22" s="202"/>
      <c r="C22" s="198"/>
      <c r="D22" s="198"/>
      <c r="E22" s="198"/>
      <c r="F22" s="203"/>
      <c r="G22" s="204"/>
      <c r="H22" s="205"/>
      <c r="I22" s="206"/>
      <c r="J22" s="205"/>
      <c r="K22" s="206"/>
    </row>
    <row r="23" spans="2:11" x14ac:dyDescent="0.2">
      <c r="B23" s="202"/>
      <c r="C23" s="198"/>
      <c r="D23" s="198"/>
      <c r="E23" s="198"/>
      <c r="F23" s="203"/>
      <c r="G23" s="204"/>
      <c r="H23" s="205"/>
      <c r="I23" s="206"/>
      <c r="J23" s="205"/>
      <c r="K23" s="206"/>
    </row>
    <row r="24" spans="2:11" x14ac:dyDescent="0.2">
      <c r="B24" s="202"/>
      <c r="C24" s="198"/>
      <c r="D24" s="198"/>
      <c r="E24" s="198"/>
      <c r="F24" s="203"/>
      <c r="G24" s="204"/>
      <c r="H24" s="205"/>
      <c r="I24" s="206"/>
      <c r="J24" s="205"/>
      <c r="K24" s="206"/>
    </row>
    <row r="25" spans="2:11" x14ac:dyDescent="0.2">
      <c r="B25" s="202"/>
      <c r="C25" s="198"/>
      <c r="D25" s="198"/>
      <c r="E25" s="198"/>
      <c r="F25" s="203"/>
      <c r="G25" s="204"/>
      <c r="H25" s="205"/>
      <c r="I25" s="206"/>
      <c r="J25" s="205"/>
      <c r="K25" s="206"/>
    </row>
    <row r="26" spans="2:11" x14ac:dyDescent="0.2">
      <c r="B26" s="202"/>
      <c r="C26" s="198"/>
      <c r="D26" s="198"/>
      <c r="E26" s="198"/>
      <c r="F26" s="203"/>
      <c r="G26" s="204"/>
      <c r="H26" s="205"/>
      <c r="I26" s="206"/>
      <c r="J26" s="205"/>
      <c r="K26" s="206"/>
    </row>
    <row r="27" spans="2:11" x14ac:dyDescent="0.2">
      <c r="B27" s="202"/>
      <c r="C27" s="198"/>
      <c r="D27" s="198"/>
      <c r="E27" s="198"/>
      <c r="F27" s="203"/>
      <c r="G27" s="204"/>
      <c r="H27" s="205"/>
      <c r="I27" s="206"/>
      <c r="J27" s="205"/>
      <c r="K27" s="206"/>
    </row>
    <row r="28" spans="2:11" x14ac:dyDescent="0.2">
      <c r="B28" s="202"/>
      <c r="C28" s="198"/>
      <c r="D28" s="198"/>
      <c r="E28" s="198"/>
      <c r="F28" s="203"/>
      <c r="G28" s="204"/>
      <c r="H28" s="205"/>
      <c r="I28" s="206"/>
      <c r="J28" s="205"/>
      <c r="K28" s="206"/>
    </row>
    <row r="29" spans="2:11" x14ac:dyDescent="0.2">
      <c r="B29" s="202"/>
      <c r="C29" s="198"/>
      <c r="D29" s="198"/>
      <c r="E29" s="198"/>
      <c r="F29" s="203"/>
      <c r="G29" s="204"/>
      <c r="H29" s="205"/>
      <c r="I29" s="206"/>
      <c r="J29" s="205"/>
      <c r="K29" s="206"/>
    </row>
    <row r="30" spans="2:11" x14ac:dyDescent="0.2">
      <c r="B30" s="202"/>
      <c r="C30" s="198"/>
      <c r="D30" s="198"/>
      <c r="E30" s="198"/>
      <c r="F30" s="203"/>
      <c r="G30" s="204"/>
      <c r="H30" s="205"/>
      <c r="I30" s="206"/>
      <c r="J30" s="205"/>
      <c r="K30" s="206"/>
    </row>
    <row r="31" spans="2:11" x14ac:dyDescent="0.2">
      <c r="B31" s="202"/>
      <c r="C31" s="198"/>
      <c r="D31" s="198"/>
      <c r="E31" s="198"/>
      <c r="F31" s="203"/>
      <c r="G31" s="204"/>
      <c r="H31" s="205"/>
      <c r="I31" s="206"/>
      <c r="J31" s="205"/>
      <c r="K31" s="206"/>
    </row>
    <row r="32" spans="2:11" x14ac:dyDescent="0.2">
      <c r="B32" s="202"/>
      <c r="C32" s="198"/>
      <c r="D32" s="198"/>
      <c r="E32" s="198"/>
      <c r="F32" s="203"/>
      <c r="G32" s="204"/>
      <c r="H32" s="205"/>
      <c r="I32" s="206"/>
      <c r="J32" s="205"/>
      <c r="K32" s="206"/>
    </row>
    <row r="33" spans="2:11" x14ac:dyDescent="0.2">
      <c r="B33" s="202"/>
      <c r="C33" s="198"/>
      <c r="D33" s="198"/>
      <c r="E33" s="198"/>
      <c r="F33" s="203"/>
      <c r="G33" s="204"/>
      <c r="H33" s="205"/>
      <c r="I33" s="206"/>
      <c r="J33" s="205"/>
      <c r="K33" s="206"/>
    </row>
    <row r="34" spans="2:11" x14ac:dyDescent="0.2">
      <c r="B34" s="202"/>
      <c r="C34" s="198"/>
      <c r="D34" s="198"/>
      <c r="E34" s="198"/>
      <c r="F34" s="203"/>
      <c r="G34" s="204"/>
      <c r="H34" s="205"/>
      <c r="I34" s="206"/>
      <c r="J34" s="205"/>
      <c r="K34" s="206"/>
    </row>
    <row r="35" spans="2:11" x14ac:dyDescent="0.2">
      <c r="B35" s="202"/>
      <c r="C35" s="198"/>
      <c r="D35" s="198"/>
      <c r="E35" s="198"/>
      <c r="F35" s="203"/>
      <c r="G35" s="204"/>
      <c r="H35" s="205"/>
      <c r="I35" s="206"/>
      <c r="J35" s="205"/>
      <c r="K35" s="206"/>
    </row>
    <row r="36" spans="2:11" x14ac:dyDescent="0.2">
      <c r="B36" s="202"/>
      <c r="C36" s="198"/>
      <c r="D36" s="198"/>
      <c r="E36" s="198"/>
      <c r="F36" s="203"/>
      <c r="G36" s="204"/>
      <c r="H36" s="205"/>
      <c r="I36" s="206"/>
      <c r="J36" s="205"/>
      <c r="K36" s="206"/>
    </row>
    <row r="37" spans="2:11" x14ac:dyDescent="0.2">
      <c r="B37" s="202"/>
      <c r="C37" s="198"/>
      <c r="D37" s="198"/>
      <c r="E37" s="198"/>
      <c r="F37" s="203"/>
      <c r="G37" s="204"/>
      <c r="H37" s="205"/>
      <c r="I37" s="206"/>
      <c r="J37" s="205"/>
      <c r="K37" s="206"/>
    </row>
    <row r="38" spans="2:11" x14ac:dyDescent="0.2">
      <c r="B38" s="202"/>
      <c r="C38" s="198"/>
      <c r="D38" s="198"/>
      <c r="E38" s="198"/>
      <c r="F38" s="203"/>
      <c r="G38" s="204"/>
      <c r="H38" s="205"/>
      <c r="I38" s="206"/>
      <c r="J38" s="205"/>
      <c r="K38" s="206"/>
    </row>
    <row r="39" spans="2:11" x14ac:dyDescent="0.2">
      <c r="B39" s="202"/>
      <c r="C39" s="198"/>
      <c r="D39" s="198"/>
      <c r="E39" s="198"/>
      <c r="F39" s="203"/>
      <c r="G39" s="204"/>
      <c r="H39" s="205"/>
      <c r="I39" s="206"/>
      <c r="J39" s="205"/>
      <c r="K39" s="206"/>
    </row>
    <row r="40" spans="2:11" x14ac:dyDescent="0.2">
      <c r="B40" s="202"/>
      <c r="C40" s="198"/>
      <c r="D40" s="198"/>
      <c r="E40" s="198"/>
      <c r="F40" s="203"/>
      <c r="G40" s="204"/>
      <c r="H40" s="205"/>
      <c r="I40" s="206"/>
      <c r="J40" s="205"/>
      <c r="K40" s="206"/>
    </row>
    <row r="41" spans="2:11" x14ac:dyDescent="0.2">
      <c r="B41" s="202"/>
      <c r="C41" s="198"/>
      <c r="D41" s="198"/>
      <c r="E41" s="198"/>
      <c r="F41" s="203"/>
      <c r="G41" s="204"/>
      <c r="H41" s="205"/>
      <c r="I41" s="206"/>
      <c r="J41" s="205"/>
      <c r="K41" s="206"/>
    </row>
    <row r="42" spans="2:11" x14ac:dyDescent="0.2">
      <c r="B42" s="202"/>
      <c r="C42" s="198"/>
      <c r="D42" s="198"/>
      <c r="E42" s="198"/>
      <c r="F42" s="203"/>
      <c r="G42" s="204"/>
      <c r="H42" s="205"/>
      <c r="I42" s="206"/>
      <c r="J42" s="205"/>
      <c r="K42" s="206"/>
    </row>
    <row r="43" spans="2:11" x14ac:dyDescent="0.2">
      <c r="B43" s="202"/>
      <c r="C43" s="198"/>
      <c r="D43" s="198"/>
      <c r="E43" s="198"/>
      <c r="F43" s="203"/>
      <c r="G43" s="204"/>
      <c r="H43" s="205"/>
      <c r="I43" s="206"/>
      <c r="J43" s="205"/>
      <c r="K43" s="206"/>
    </row>
    <row r="44" spans="2:11" x14ac:dyDescent="0.2">
      <c r="B44" s="202"/>
      <c r="C44" s="198"/>
      <c r="D44" s="198"/>
      <c r="E44" s="198"/>
      <c r="F44" s="203"/>
      <c r="G44" s="204"/>
      <c r="H44" s="205"/>
      <c r="I44" s="206"/>
      <c r="J44" s="205"/>
      <c r="K44" s="206"/>
    </row>
    <row r="45" spans="2:11" x14ac:dyDescent="0.2">
      <c r="B45" s="146"/>
      <c r="C45" s="173"/>
      <c r="D45" s="173"/>
      <c r="E45" s="173"/>
      <c r="F45" s="207"/>
      <c r="G45" s="208"/>
      <c r="H45" s="209"/>
      <c r="I45" s="210"/>
      <c r="J45" s="209"/>
      <c r="K45" s="210"/>
    </row>
    <row r="46" spans="2:11" s="143" customFormat="1" ht="25.5" customHeight="1" x14ac:dyDescent="0.15">
      <c r="F46" s="211"/>
      <c r="G46" s="144"/>
      <c r="K46" s="144"/>
    </row>
  </sheetData>
  <mergeCells count="10">
    <mergeCell ref="J3:K3"/>
    <mergeCell ref="J4:K4"/>
    <mergeCell ref="J5:K5"/>
    <mergeCell ref="B1:K1"/>
    <mergeCell ref="E3:H3"/>
    <mergeCell ref="E4:H4"/>
    <mergeCell ref="E5:H5"/>
    <mergeCell ref="B3:D3"/>
    <mergeCell ref="B4:D4"/>
    <mergeCell ref="B5:D5"/>
  </mergeCells>
  <phoneticPr fontId="0" type="noConversion"/>
  <printOptions horizontalCentered="1"/>
  <pageMargins left="0.75" right="0.75" top="1" bottom="1" header="0.5" footer="0.5"/>
  <pageSetup scale="79" orientation="portrait" r:id="rId1"/>
  <headerFooter alignWithMargins="0">
    <oddFooter>&amp;RQMS-GFORM-029
REV.&amp;KFF0000 AC
&amp;K000000ECO No. &amp;KFF00001002483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B1:N39"/>
  <sheetViews>
    <sheetView workbookViewId="0">
      <pane ySplit="15" topLeftCell="A19" activePane="bottomLeft" state="frozen"/>
      <selection activeCell="G7" sqref="G7"/>
      <selection pane="bottomLeft" activeCell="G7" sqref="G7"/>
    </sheetView>
  </sheetViews>
  <sheetFormatPr defaultColWidth="9.140625" defaultRowHeight="12.75" x14ac:dyDescent="0.2"/>
  <cols>
    <col min="1" max="1" width="4.7109375" style="148" customWidth="1"/>
    <col min="2" max="2" width="7.42578125" style="148" customWidth="1"/>
    <col min="3" max="3" width="13.140625" style="148" customWidth="1"/>
    <col min="4" max="4" width="9.85546875" style="148" customWidth="1"/>
    <col min="5" max="5" width="5.140625" style="148" bestFit="1" customWidth="1"/>
    <col min="6" max="7" width="8.85546875" style="148" customWidth="1"/>
    <col min="8" max="8" width="2.42578125" style="148" bestFit="1" customWidth="1"/>
    <col min="9" max="9" width="14.85546875" style="148" customWidth="1"/>
    <col min="10" max="10" width="11.42578125" style="148" customWidth="1"/>
    <col min="11" max="12" width="6.85546875" style="148" customWidth="1"/>
    <col min="13" max="13" width="10.42578125" style="148" customWidth="1"/>
    <col min="14" max="14" width="13.140625" style="148" customWidth="1"/>
    <col min="15" max="15" width="5.85546875" style="148" customWidth="1"/>
    <col min="16" max="16384" width="9.140625" style="148"/>
  </cols>
  <sheetData>
    <row r="1" spans="2:14" ht="25.5" customHeight="1" x14ac:dyDescent="0.3">
      <c r="B1" s="786" t="s">
        <v>349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</row>
    <row r="2" spans="2:14" s="149" customFormat="1" ht="21.75" customHeight="1" x14ac:dyDescent="0.2"/>
    <row r="3" spans="2:14" s="149" customFormat="1" ht="11.25" customHeight="1" x14ac:dyDescent="0.2">
      <c r="B3" s="765" t="s">
        <v>350</v>
      </c>
      <c r="C3" s="766"/>
      <c r="D3" s="766"/>
      <c r="E3" s="767"/>
      <c r="F3" s="765" t="s">
        <v>351</v>
      </c>
      <c r="G3" s="766"/>
      <c r="H3" s="766"/>
      <c r="I3" s="766"/>
      <c r="J3" s="767"/>
      <c r="K3" s="787" t="s">
        <v>352</v>
      </c>
      <c r="L3" s="788"/>
      <c r="M3" s="787" t="s">
        <v>353</v>
      </c>
      <c r="N3" s="788"/>
    </row>
    <row r="4" spans="2:14" x14ac:dyDescent="0.2">
      <c r="B4" s="769"/>
      <c r="C4" s="769"/>
      <c r="D4" s="769"/>
      <c r="E4" s="769"/>
      <c r="F4" s="764"/>
      <c r="G4" s="764"/>
      <c r="H4" s="764"/>
      <c r="I4" s="764"/>
      <c r="J4" s="764"/>
      <c r="K4" s="762"/>
      <c r="L4" s="763"/>
      <c r="M4" s="762"/>
      <c r="N4" s="763"/>
    </row>
    <row r="5" spans="2:14" s="149" customFormat="1" ht="11.25" x14ac:dyDescent="0.2">
      <c r="B5" s="765" t="s">
        <v>354</v>
      </c>
      <c r="C5" s="766"/>
      <c r="D5" s="766"/>
      <c r="E5" s="767"/>
      <c r="F5" s="765" t="s">
        <v>355</v>
      </c>
      <c r="G5" s="766"/>
      <c r="H5" s="766"/>
      <c r="I5" s="766"/>
      <c r="J5" s="767"/>
      <c r="K5" s="765" t="s">
        <v>356</v>
      </c>
      <c r="L5" s="766"/>
      <c r="M5" s="766"/>
      <c r="N5" s="767"/>
    </row>
    <row r="6" spans="2:14" x14ac:dyDescent="0.2">
      <c r="B6" s="769"/>
      <c r="C6" s="769"/>
      <c r="D6" s="769"/>
      <c r="E6" s="769"/>
      <c r="F6" s="764"/>
      <c r="G6" s="764"/>
      <c r="H6" s="764"/>
      <c r="I6" s="764"/>
      <c r="J6" s="764"/>
      <c r="K6" s="760"/>
      <c r="L6" s="761"/>
      <c r="M6" s="761"/>
      <c r="N6" s="761"/>
    </row>
    <row r="7" spans="2:14" s="149" customFormat="1" ht="11.25" x14ac:dyDescent="0.2">
      <c r="B7" s="765" t="s">
        <v>357</v>
      </c>
      <c r="C7" s="766"/>
      <c r="D7" s="766"/>
      <c r="E7" s="767"/>
      <c r="F7" s="765" t="s">
        <v>358</v>
      </c>
      <c r="G7" s="766"/>
      <c r="H7" s="766"/>
      <c r="I7" s="766"/>
      <c r="J7" s="767"/>
      <c r="K7" s="765" t="s">
        <v>359</v>
      </c>
      <c r="L7" s="766"/>
      <c r="M7" s="766"/>
      <c r="N7" s="767"/>
    </row>
    <row r="8" spans="2:14" x14ac:dyDescent="0.2">
      <c r="B8" s="769"/>
      <c r="C8" s="769"/>
      <c r="D8" s="769"/>
      <c r="E8" s="769"/>
      <c r="F8" s="764"/>
      <c r="G8" s="764"/>
      <c r="H8" s="764"/>
      <c r="I8" s="764"/>
      <c r="J8" s="764"/>
      <c r="K8" s="760"/>
      <c r="L8" s="761"/>
      <c r="M8" s="761"/>
      <c r="N8" s="761"/>
    </row>
    <row r="9" spans="2:14" s="149" customFormat="1" ht="11.25" x14ac:dyDescent="0.2">
      <c r="B9" s="150" t="s">
        <v>360</v>
      </c>
      <c r="C9" s="151"/>
      <c r="D9" s="150" t="s">
        <v>361</v>
      </c>
      <c r="E9" s="152"/>
      <c r="F9" s="765" t="s">
        <v>362</v>
      </c>
      <c r="G9" s="766"/>
      <c r="H9" s="766"/>
      <c r="I9" s="766"/>
      <c r="J9" s="767"/>
      <c r="K9" s="765" t="s">
        <v>362</v>
      </c>
      <c r="L9" s="766"/>
      <c r="M9" s="766"/>
      <c r="N9" s="767"/>
    </row>
    <row r="10" spans="2:14" x14ac:dyDescent="0.2">
      <c r="B10" s="768"/>
      <c r="C10" s="763"/>
      <c r="D10" s="768"/>
      <c r="E10" s="763"/>
      <c r="F10" s="764"/>
      <c r="G10" s="764"/>
      <c r="H10" s="764"/>
      <c r="I10" s="764"/>
      <c r="J10" s="764"/>
      <c r="K10" s="760"/>
      <c r="L10" s="761"/>
      <c r="M10" s="761"/>
      <c r="N10" s="761"/>
    </row>
    <row r="11" spans="2:14" s="153" customFormat="1" ht="11.25" x14ac:dyDescent="0.2">
      <c r="B11" s="776" t="s">
        <v>363</v>
      </c>
      <c r="C11" s="776" t="s">
        <v>364</v>
      </c>
      <c r="D11" s="776" t="s">
        <v>365</v>
      </c>
      <c r="E11" s="770" t="s">
        <v>366</v>
      </c>
      <c r="F11" s="771"/>
      <c r="G11" s="772"/>
      <c r="H11" s="782" t="s">
        <v>317</v>
      </c>
      <c r="I11" s="770" t="s">
        <v>367</v>
      </c>
      <c r="J11" s="771"/>
      <c r="K11" s="771"/>
      <c r="L11" s="771"/>
      <c r="M11" s="772"/>
      <c r="N11" s="776" t="s">
        <v>368</v>
      </c>
    </row>
    <row r="12" spans="2:14" s="153" customFormat="1" ht="11.25" x14ac:dyDescent="0.2">
      <c r="B12" s="777"/>
      <c r="C12" s="777"/>
      <c r="D12" s="777"/>
      <c r="E12" s="773"/>
      <c r="F12" s="774"/>
      <c r="G12" s="775"/>
      <c r="H12" s="783"/>
      <c r="I12" s="773"/>
      <c r="J12" s="774"/>
      <c r="K12" s="774"/>
      <c r="L12" s="774"/>
      <c r="M12" s="775"/>
      <c r="N12" s="777"/>
    </row>
    <row r="13" spans="2:14" s="153" customFormat="1" ht="12.6" customHeight="1" x14ac:dyDescent="0.2">
      <c r="B13" s="777"/>
      <c r="C13" s="777"/>
      <c r="D13" s="777"/>
      <c r="E13" s="779" t="s">
        <v>369</v>
      </c>
      <c r="F13" s="779" t="s">
        <v>370</v>
      </c>
      <c r="G13" s="779" t="s">
        <v>371</v>
      </c>
      <c r="H13" s="783"/>
      <c r="I13" s="785" t="s">
        <v>372</v>
      </c>
      <c r="J13" s="785" t="s">
        <v>373</v>
      </c>
      <c r="K13" s="154" t="s">
        <v>374</v>
      </c>
      <c r="L13" s="155"/>
      <c r="M13" s="779" t="s">
        <v>375</v>
      </c>
      <c r="N13" s="777" t="s">
        <v>376</v>
      </c>
    </row>
    <row r="14" spans="2:14" s="153" customFormat="1" ht="11.25" x14ac:dyDescent="0.2">
      <c r="B14" s="777"/>
      <c r="C14" s="777"/>
      <c r="D14" s="777"/>
      <c r="E14" s="780"/>
      <c r="F14" s="780"/>
      <c r="G14" s="780"/>
      <c r="H14" s="783"/>
      <c r="I14" s="780"/>
      <c r="J14" s="780"/>
      <c r="K14" s="156" t="s">
        <v>377</v>
      </c>
      <c r="L14" s="156" t="s">
        <v>378</v>
      </c>
      <c r="M14" s="780"/>
      <c r="N14" s="777" t="s">
        <v>379</v>
      </c>
    </row>
    <row r="15" spans="2:14" s="153" customFormat="1" x14ac:dyDescent="0.2">
      <c r="B15" s="778"/>
      <c r="C15" s="778"/>
      <c r="D15" s="778"/>
      <c r="E15" s="781"/>
      <c r="F15" s="781"/>
      <c r="G15" s="781"/>
      <c r="H15" s="784"/>
      <c r="I15" s="781"/>
      <c r="J15" s="781"/>
      <c r="K15" s="157"/>
      <c r="L15" s="157"/>
      <c r="M15" s="781"/>
      <c r="N15" s="778"/>
    </row>
    <row r="16" spans="2:14" x14ac:dyDescent="0.2">
      <c r="B16" s="158"/>
      <c r="C16" s="158"/>
      <c r="D16" s="158"/>
      <c r="E16" s="159"/>
      <c r="F16" s="158"/>
      <c r="G16" s="158"/>
      <c r="H16" s="158"/>
      <c r="I16" s="158"/>
      <c r="J16" s="159"/>
      <c r="K16" s="159"/>
      <c r="L16" s="159"/>
      <c r="M16" s="159"/>
      <c r="N16" s="160"/>
    </row>
    <row r="17" spans="2:14" x14ac:dyDescent="0.2">
      <c r="B17" s="158"/>
      <c r="C17" s="158"/>
      <c r="D17" s="158"/>
      <c r="E17" s="159"/>
      <c r="F17" s="158"/>
      <c r="G17" s="158"/>
      <c r="H17" s="158"/>
      <c r="I17" s="158"/>
      <c r="J17" s="159"/>
      <c r="K17" s="159"/>
      <c r="L17" s="159"/>
      <c r="M17" s="159"/>
      <c r="N17" s="160"/>
    </row>
    <row r="18" spans="2:14" x14ac:dyDescent="0.2">
      <c r="B18" s="158"/>
      <c r="C18" s="158"/>
      <c r="D18" s="158"/>
      <c r="E18" s="159"/>
      <c r="F18" s="158"/>
      <c r="G18" s="158"/>
      <c r="H18" s="158"/>
      <c r="I18" s="158"/>
      <c r="J18" s="159"/>
      <c r="K18" s="159"/>
      <c r="L18" s="159"/>
      <c r="M18" s="159"/>
      <c r="N18" s="160"/>
    </row>
    <row r="19" spans="2:14" x14ac:dyDescent="0.2">
      <c r="B19" s="158"/>
      <c r="C19" s="158"/>
      <c r="D19" s="158"/>
      <c r="E19" s="159"/>
      <c r="F19" s="158"/>
      <c r="G19" s="158"/>
      <c r="H19" s="158"/>
      <c r="I19" s="158"/>
      <c r="J19" s="159"/>
      <c r="K19" s="159"/>
      <c r="L19" s="159"/>
      <c r="M19" s="159"/>
      <c r="N19" s="160"/>
    </row>
    <row r="20" spans="2:14" x14ac:dyDescent="0.2">
      <c r="B20" s="158"/>
      <c r="C20" s="158"/>
      <c r="D20" s="158"/>
      <c r="E20" s="159"/>
      <c r="F20" s="158"/>
      <c r="G20" s="158"/>
      <c r="H20" s="158"/>
      <c r="I20" s="158"/>
      <c r="J20" s="159"/>
      <c r="K20" s="159"/>
      <c r="L20" s="159"/>
      <c r="M20" s="159"/>
      <c r="N20" s="160"/>
    </row>
    <row r="21" spans="2:14" x14ac:dyDescent="0.2">
      <c r="B21" s="158"/>
      <c r="C21" s="158"/>
      <c r="D21" s="158"/>
      <c r="E21" s="159"/>
      <c r="F21" s="158"/>
      <c r="G21" s="158"/>
      <c r="H21" s="158"/>
      <c r="I21" s="158"/>
      <c r="J21" s="159"/>
      <c r="K21" s="159"/>
      <c r="L21" s="159"/>
      <c r="M21" s="159"/>
      <c r="N21" s="160"/>
    </row>
    <row r="22" spans="2:14" x14ac:dyDescent="0.2">
      <c r="B22" s="158"/>
      <c r="C22" s="158"/>
      <c r="D22" s="158"/>
      <c r="E22" s="159"/>
      <c r="F22" s="158"/>
      <c r="G22" s="158"/>
      <c r="H22" s="158"/>
      <c r="I22" s="158"/>
      <c r="J22" s="159"/>
      <c r="K22" s="159"/>
      <c r="L22" s="159"/>
      <c r="M22" s="159"/>
      <c r="N22" s="160"/>
    </row>
    <row r="23" spans="2:14" x14ac:dyDescent="0.2">
      <c r="B23" s="158"/>
      <c r="C23" s="158"/>
      <c r="D23" s="158"/>
      <c r="E23" s="159"/>
      <c r="F23" s="158"/>
      <c r="G23" s="158"/>
      <c r="H23" s="158"/>
      <c r="I23" s="158"/>
      <c r="J23" s="159"/>
      <c r="K23" s="159"/>
      <c r="L23" s="159"/>
      <c r="M23" s="159"/>
      <c r="N23" s="160"/>
    </row>
    <row r="24" spans="2:14" x14ac:dyDescent="0.2">
      <c r="B24" s="158"/>
      <c r="C24" s="158"/>
      <c r="D24" s="158"/>
      <c r="E24" s="159"/>
      <c r="F24" s="158"/>
      <c r="G24" s="158"/>
      <c r="H24" s="158"/>
      <c r="I24" s="158"/>
      <c r="J24" s="159"/>
      <c r="K24" s="159"/>
      <c r="L24" s="159"/>
      <c r="M24" s="159"/>
      <c r="N24" s="160"/>
    </row>
    <row r="25" spans="2:14" x14ac:dyDescent="0.2">
      <c r="B25" s="158"/>
      <c r="C25" s="158"/>
      <c r="D25" s="158"/>
      <c r="E25" s="159"/>
      <c r="F25" s="158"/>
      <c r="G25" s="158"/>
      <c r="H25" s="158"/>
      <c r="I25" s="158"/>
      <c r="J25" s="159"/>
      <c r="K25" s="159"/>
      <c r="L25" s="159"/>
      <c r="M25" s="159"/>
      <c r="N25" s="160"/>
    </row>
    <row r="26" spans="2:14" x14ac:dyDescent="0.2">
      <c r="B26" s="158"/>
      <c r="C26" s="158"/>
      <c r="D26" s="158"/>
      <c r="E26" s="159"/>
      <c r="F26" s="158"/>
      <c r="G26" s="158"/>
      <c r="H26" s="158"/>
      <c r="I26" s="158"/>
      <c r="J26" s="159"/>
      <c r="K26" s="159"/>
      <c r="L26" s="159"/>
      <c r="M26" s="159"/>
      <c r="N26" s="160"/>
    </row>
    <row r="27" spans="2:14" x14ac:dyDescent="0.2">
      <c r="B27" s="158"/>
      <c r="C27" s="158"/>
      <c r="D27" s="158"/>
      <c r="E27" s="159"/>
      <c r="F27" s="158"/>
      <c r="G27" s="158"/>
      <c r="H27" s="158"/>
      <c r="I27" s="158"/>
      <c r="J27" s="159"/>
      <c r="K27" s="159"/>
      <c r="L27" s="159"/>
      <c r="M27" s="159"/>
      <c r="N27" s="160"/>
    </row>
    <row r="28" spans="2:14" x14ac:dyDescent="0.2">
      <c r="B28" s="158"/>
      <c r="C28" s="158"/>
      <c r="D28" s="158"/>
      <c r="E28" s="159"/>
      <c r="F28" s="158"/>
      <c r="G28" s="158"/>
      <c r="H28" s="158"/>
      <c r="I28" s="158"/>
      <c r="J28" s="159"/>
      <c r="K28" s="159"/>
      <c r="L28" s="159"/>
      <c r="M28" s="159"/>
      <c r="N28" s="160"/>
    </row>
    <row r="29" spans="2:14" x14ac:dyDescent="0.2">
      <c r="B29" s="158"/>
      <c r="C29" s="158"/>
      <c r="D29" s="158"/>
      <c r="E29" s="159"/>
      <c r="F29" s="158"/>
      <c r="G29" s="158"/>
      <c r="H29" s="158"/>
      <c r="I29" s="158"/>
      <c r="J29" s="159"/>
      <c r="K29" s="159"/>
      <c r="L29" s="159"/>
      <c r="M29" s="159"/>
      <c r="N29" s="160"/>
    </row>
    <row r="30" spans="2:14" x14ac:dyDescent="0.2">
      <c r="B30" s="158"/>
      <c r="C30" s="158"/>
      <c r="D30" s="158"/>
      <c r="E30" s="159"/>
      <c r="F30" s="158"/>
      <c r="G30" s="158"/>
      <c r="H30" s="158"/>
      <c r="I30" s="158"/>
      <c r="J30" s="159"/>
      <c r="K30" s="159"/>
      <c r="L30" s="159"/>
      <c r="M30" s="159"/>
      <c r="N30" s="160"/>
    </row>
    <row r="31" spans="2:14" x14ac:dyDescent="0.2">
      <c r="B31" s="158"/>
      <c r="C31" s="158"/>
      <c r="D31" s="158"/>
      <c r="E31" s="159"/>
      <c r="F31" s="158"/>
      <c r="G31" s="158"/>
      <c r="H31" s="158"/>
      <c r="I31" s="158"/>
      <c r="J31" s="159"/>
      <c r="K31" s="159"/>
      <c r="L31" s="159"/>
      <c r="M31" s="159"/>
      <c r="N31" s="160"/>
    </row>
    <row r="32" spans="2:14" x14ac:dyDescent="0.2">
      <c r="B32" s="158"/>
      <c r="C32" s="158"/>
      <c r="D32" s="158"/>
      <c r="E32" s="159"/>
      <c r="F32" s="158"/>
      <c r="G32" s="158"/>
      <c r="H32" s="158"/>
      <c r="I32" s="158"/>
      <c r="J32" s="159"/>
      <c r="K32" s="159"/>
      <c r="L32" s="159"/>
      <c r="M32" s="159"/>
      <c r="N32" s="160"/>
    </row>
    <row r="33" spans="2:14" x14ac:dyDescent="0.2">
      <c r="B33" s="158"/>
      <c r="C33" s="158"/>
      <c r="D33" s="158"/>
      <c r="E33" s="159"/>
      <c r="F33" s="158"/>
      <c r="G33" s="158"/>
      <c r="H33" s="158"/>
      <c r="I33" s="158"/>
      <c r="J33" s="159"/>
      <c r="K33" s="159"/>
      <c r="L33" s="159"/>
      <c r="M33" s="159"/>
      <c r="N33" s="160"/>
    </row>
    <row r="34" spans="2:14" x14ac:dyDescent="0.2">
      <c r="B34" s="158"/>
      <c r="C34" s="158"/>
      <c r="D34" s="158"/>
      <c r="E34" s="159"/>
      <c r="F34" s="158"/>
      <c r="G34" s="158"/>
      <c r="H34" s="158"/>
      <c r="I34" s="158"/>
      <c r="J34" s="159"/>
      <c r="K34" s="159"/>
      <c r="L34" s="159"/>
      <c r="M34" s="159"/>
      <c r="N34" s="160"/>
    </row>
    <row r="35" spans="2:14" x14ac:dyDescent="0.2">
      <c r="B35" s="158"/>
      <c r="C35" s="158"/>
      <c r="D35" s="158"/>
      <c r="E35" s="159"/>
      <c r="F35" s="158"/>
      <c r="G35" s="158"/>
      <c r="H35" s="158"/>
      <c r="I35" s="158"/>
      <c r="J35" s="159"/>
      <c r="K35" s="159"/>
      <c r="L35" s="159"/>
      <c r="M35" s="159"/>
      <c r="N35" s="160"/>
    </row>
    <row r="36" spans="2:14" x14ac:dyDescent="0.2">
      <c r="B36" s="158"/>
      <c r="C36" s="158"/>
      <c r="D36" s="158"/>
      <c r="E36" s="159"/>
      <c r="F36" s="158"/>
      <c r="G36" s="158"/>
      <c r="H36" s="158"/>
      <c r="I36" s="158"/>
      <c r="J36" s="159"/>
      <c r="K36" s="159"/>
      <c r="L36" s="159"/>
      <c r="M36" s="159"/>
      <c r="N36" s="160"/>
    </row>
    <row r="37" spans="2:14" x14ac:dyDescent="0.2">
      <c r="B37" s="158"/>
      <c r="C37" s="158"/>
      <c r="D37" s="158"/>
      <c r="E37" s="159"/>
      <c r="F37" s="158"/>
      <c r="G37" s="158"/>
      <c r="H37" s="158"/>
      <c r="I37" s="158"/>
      <c r="J37" s="159"/>
      <c r="K37" s="159"/>
      <c r="L37" s="159"/>
      <c r="M37" s="159"/>
      <c r="N37" s="160"/>
    </row>
    <row r="38" spans="2:14" x14ac:dyDescent="0.2">
      <c r="B38" s="161"/>
      <c r="C38" s="161"/>
      <c r="D38" s="161"/>
      <c r="E38" s="162"/>
      <c r="F38" s="161"/>
      <c r="G38" s="161"/>
      <c r="H38" s="161"/>
      <c r="I38" s="161"/>
      <c r="J38" s="162"/>
      <c r="K38" s="162"/>
      <c r="L38" s="162"/>
      <c r="M38" s="162"/>
      <c r="N38" s="163"/>
    </row>
    <row r="39" spans="2:14" s="164" customFormat="1" ht="25.5" customHeight="1" x14ac:dyDescent="0.15">
      <c r="B39" s="143"/>
      <c r="D39" s="144"/>
      <c r="N39" s="144"/>
    </row>
  </sheetData>
  <mergeCells count="40">
    <mergeCell ref="B1:N1"/>
    <mergeCell ref="K3:L3"/>
    <mergeCell ref="M3:N3"/>
    <mergeCell ref="K5:N5"/>
    <mergeCell ref="K7:N7"/>
    <mergeCell ref="B3:E3"/>
    <mergeCell ref="B5:E5"/>
    <mergeCell ref="B7:E7"/>
    <mergeCell ref="F3:J3"/>
    <mergeCell ref="F5:J5"/>
    <mergeCell ref="F7:J7"/>
    <mergeCell ref="N11:N15"/>
    <mergeCell ref="E13:E15"/>
    <mergeCell ref="F13:F15"/>
    <mergeCell ref="G13:G15"/>
    <mergeCell ref="H11:H15"/>
    <mergeCell ref="I13:I15"/>
    <mergeCell ref="J13:J15"/>
    <mergeCell ref="M13:M15"/>
    <mergeCell ref="I11:M12"/>
    <mergeCell ref="D10:E10"/>
    <mergeCell ref="B10:C10"/>
    <mergeCell ref="B4:E4"/>
    <mergeCell ref="B6:E6"/>
    <mergeCell ref="E11:G12"/>
    <mergeCell ref="F4:J4"/>
    <mergeCell ref="F6:J6"/>
    <mergeCell ref="B11:B15"/>
    <mergeCell ref="C11:C15"/>
    <mergeCell ref="D11:D15"/>
    <mergeCell ref="B8:E8"/>
    <mergeCell ref="K10:N10"/>
    <mergeCell ref="K4:L4"/>
    <mergeCell ref="M4:N4"/>
    <mergeCell ref="F10:J10"/>
    <mergeCell ref="F8:J8"/>
    <mergeCell ref="F9:J9"/>
    <mergeCell ref="K9:N9"/>
    <mergeCell ref="K6:N6"/>
    <mergeCell ref="K8:N8"/>
  </mergeCells>
  <phoneticPr fontId="0" type="noConversion"/>
  <printOptions horizontalCentered="1"/>
  <pageMargins left="0.75" right="0.75" top="1" bottom="1" header="0.5" footer="0.5"/>
  <pageSetup scale="70" orientation="portrait" r:id="rId1"/>
  <headerFooter alignWithMargins="0">
    <oddFooter>&amp;RQMS-GFORM-029
REV.&amp;KFF0000 AC
&amp;K000000ECO No. &amp;KFF00001002483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Check Box 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</xdr:row>
                    <xdr:rowOff>0</xdr:rowOff>
                  </from>
                  <to>
                    <xdr:col>2</xdr:col>
                    <xdr:colOff>571500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Check Box 5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0</xdr:row>
                    <xdr:rowOff>295275</xdr:rowOff>
                  </from>
                  <to>
                    <xdr:col>3</xdr:col>
                    <xdr:colOff>647700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6" name="Check Box 6">
              <controlPr locked="0" defaultSize="0" autoFill="0" autoLine="0" autoPict="0">
                <anchor moveWithCells="1">
                  <from>
                    <xdr:col>3</xdr:col>
                    <xdr:colOff>523875</xdr:colOff>
                    <xdr:row>1</xdr:row>
                    <xdr:rowOff>0</xdr:rowOff>
                  </from>
                  <to>
                    <xdr:col>6</xdr:col>
                    <xdr:colOff>219075</xdr:colOff>
                    <xdr:row>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985E-8127-4781-827D-58EF576D531F}">
  <sheetPr>
    <tabColor rgb="FFFF0000"/>
    <pageSetUpPr fitToPage="1"/>
  </sheetPr>
  <dimension ref="A1:BS137"/>
  <sheetViews>
    <sheetView zoomScale="70" zoomScaleNormal="70" workbookViewId="0">
      <pane ySplit="12" topLeftCell="A106" activePane="bottomLeft" state="frozen"/>
      <selection activeCell="G7" sqref="G7"/>
      <selection pane="bottomLeft" activeCell="G7" sqref="G7"/>
    </sheetView>
  </sheetViews>
  <sheetFormatPr defaultColWidth="9.140625" defaultRowHeight="12.75" x14ac:dyDescent="0.2"/>
  <cols>
    <col min="1" max="1" width="12.85546875" style="426" customWidth="1"/>
    <col min="2" max="3" width="17.140625" style="426" customWidth="1"/>
    <col min="4" max="5" width="17.5703125" style="426" customWidth="1"/>
    <col min="6" max="6" width="19.28515625" style="426" customWidth="1"/>
    <col min="7" max="10" width="17.140625" style="426" customWidth="1"/>
    <col min="11" max="17" width="18.140625" style="426" customWidth="1"/>
    <col min="18" max="36" width="18.140625" style="426" hidden="1" customWidth="1"/>
    <col min="37" max="37" width="9" style="426" hidden="1" customWidth="1"/>
    <col min="38" max="42" width="10" style="426" hidden="1" customWidth="1"/>
    <col min="43" max="43" width="10" style="433" hidden="1" customWidth="1"/>
    <col min="44" max="45" width="10" style="426" hidden="1" customWidth="1"/>
    <col min="46" max="51" width="11" style="426" hidden="1" customWidth="1"/>
    <col min="52" max="52" width="11" style="433" hidden="1" customWidth="1"/>
    <col min="53" max="60" width="11" style="426" hidden="1" customWidth="1"/>
    <col min="61" max="61" width="11" style="433" hidden="1" customWidth="1"/>
    <col min="62" max="69" width="11" style="426" hidden="1" customWidth="1"/>
    <col min="70" max="70" width="11" style="433" hidden="1" customWidth="1"/>
    <col min="71" max="71" width="11" style="426" hidden="1" customWidth="1"/>
    <col min="72" max="16384" width="9.140625" style="426"/>
  </cols>
  <sheetData>
    <row r="1" spans="1:71" ht="18" customHeight="1" thickBot="1" x14ac:dyDescent="0.35">
      <c r="A1" s="435"/>
      <c r="B1" s="789" t="s">
        <v>380</v>
      </c>
      <c r="C1" s="789"/>
      <c r="D1" s="789"/>
      <c r="E1" s="789"/>
      <c r="F1" s="789"/>
      <c r="G1" s="789"/>
      <c r="H1" s="789"/>
      <c r="I1" s="789"/>
      <c r="J1" s="789"/>
      <c r="K1" s="789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7"/>
      <c r="AL1" s="438"/>
      <c r="AM1" s="439"/>
      <c r="AN1" s="440"/>
      <c r="AO1" s="441"/>
      <c r="AP1" s="442"/>
      <c r="AQ1" s="443"/>
      <c r="AR1" s="444"/>
      <c r="AS1" s="437"/>
      <c r="AT1" s="437"/>
      <c r="AU1" s="438"/>
      <c r="AV1" s="439"/>
      <c r="AW1" s="440"/>
      <c r="AX1" s="441"/>
      <c r="AY1" s="442"/>
      <c r="AZ1" s="443"/>
      <c r="BA1" s="444"/>
      <c r="BB1" s="437"/>
      <c r="BC1" s="437"/>
      <c r="BD1" s="438"/>
      <c r="BE1" s="439"/>
      <c r="BF1" s="440"/>
      <c r="BG1" s="441"/>
      <c r="BH1" s="442"/>
      <c r="BI1" s="443"/>
      <c r="BJ1" s="444"/>
      <c r="BK1" s="437"/>
      <c r="BL1" s="437"/>
      <c r="BM1" s="438"/>
      <c r="BN1" s="439"/>
      <c r="BO1" s="440"/>
      <c r="BP1" s="441"/>
      <c r="BQ1" s="442"/>
      <c r="BR1" s="443"/>
      <c r="BS1" s="444"/>
    </row>
    <row r="2" spans="1:71" ht="18" customHeight="1" x14ac:dyDescent="0.2">
      <c r="A2" s="790" t="s">
        <v>381</v>
      </c>
      <c r="B2" s="792"/>
      <c r="C2" s="794" t="s">
        <v>382</v>
      </c>
      <c r="D2" s="797"/>
      <c r="E2" s="800" t="s">
        <v>3</v>
      </c>
      <c r="F2" s="803"/>
      <c r="G2" s="806" t="s">
        <v>154</v>
      </c>
      <c r="H2" s="807"/>
      <c r="I2" s="807"/>
      <c r="J2" s="807"/>
      <c r="K2" s="808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6"/>
      <c r="AL2" s="447"/>
      <c r="AM2" s="448"/>
      <c r="AN2" s="447"/>
      <c r="AO2" s="449"/>
      <c r="AP2" s="450"/>
      <c r="AQ2" s="451"/>
      <c r="AR2" s="452"/>
      <c r="AS2" s="446"/>
      <c r="AT2" s="446"/>
      <c r="AU2" s="447"/>
      <c r="AV2" s="448"/>
      <c r="AW2" s="447"/>
      <c r="AX2" s="449"/>
      <c r="AY2" s="450"/>
      <c r="AZ2" s="451"/>
      <c r="BA2" s="452"/>
      <c r="BB2" s="446"/>
      <c r="BC2" s="446"/>
      <c r="BD2" s="447"/>
      <c r="BE2" s="448"/>
      <c r="BF2" s="447"/>
      <c r="BG2" s="449"/>
      <c r="BH2" s="450"/>
      <c r="BI2" s="451"/>
      <c r="BJ2" s="452"/>
      <c r="BK2" s="446"/>
      <c r="BL2" s="446"/>
      <c r="BM2" s="447"/>
      <c r="BN2" s="448"/>
      <c r="BO2" s="447"/>
      <c r="BP2" s="449"/>
      <c r="BQ2" s="450"/>
      <c r="BR2" s="451"/>
      <c r="BS2" s="452"/>
    </row>
    <row r="3" spans="1:71" ht="18" customHeight="1" x14ac:dyDescent="0.2">
      <c r="A3" s="791"/>
      <c r="B3" s="793"/>
      <c r="C3" s="795"/>
      <c r="D3" s="798"/>
      <c r="E3" s="801"/>
      <c r="F3" s="804"/>
      <c r="G3" s="809" t="s">
        <v>155</v>
      </c>
      <c r="H3" s="810"/>
      <c r="I3" s="453" t="s">
        <v>156</v>
      </c>
      <c r="J3" s="453" t="s">
        <v>383</v>
      </c>
      <c r="K3" s="454" t="s">
        <v>158</v>
      </c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5"/>
      <c r="AH3" s="445"/>
      <c r="AI3" s="445"/>
      <c r="AJ3" s="445"/>
      <c r="AK3" s="446"/>
      <c r="AL3" s="447"/>
      <c r="AM3" s="448"/>
      <c r="AN3" s="447"/>
      <c r="AO3" s="449"/>
      <c r="AP3" s="450"/>
      <c r="AQ3" s="451"/>
      <c r="AR3" s="452"/>
      <c r="AS3" s="446"/>
      <c r="AT3" s="446"/>
      <c r="AU3" s="447"/>
      <c r="AV3" s="448"/>
      <c r="AW3" s="447"/>
      <c r="AX3" s="449"/>
      <c r="AY3" s="450"/>
      <c r="AZ3" s="451"/>
      <c r="BA3" s="452"/>
      <c r="BB3" s="446"/>
      <c r="BC3" s="446"/>
      <c r="BD3" s="447"/>
      <c r="BE3" s="448"/>
      <c r="BF3" s="447"/>
      <c r="BG3" s="449"/>
      <c r="BH3" s="450"/>
      <c r="BI3" s="451"/>
      <c r="BJ3" s="452"/>
      <c r="BK3" s="446"/>
      <c r="BL3" s="446"/>
      <c r="BM3" s="447"/>
      <c r="BN3" s="448"/>
      <c r="BO3" s="447"/>
      <c r="BP3" s="449"/>
      <c r="BQ3" s="450"/>
      <c r="BR3" s="451"/>
      <c r="BS3" s="452"/>
    </row>
    <row r="4" spans="1:71" ht="15" customHeight="1" x14ac:dyDescent="0.3">
      <c r="A4" s="791"/>
      <c r="B4" s="793"/>
      <c r="C4" s="796"/>
      <c r="D4" s="799"/>
      <c r="E4" s="802"/>
      <c r="F4" s="805"/>
      <c r="G4" s="811" t="s">
        <v>384</v>
      </c>
      <c r="H4" s="812"/>
      <c r="I4" s="434"/>
      <c r="J4" s="455"/>
      <c r="K4" s="456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6"/>
      <c r="AL4" s="447"/>
      <c r="AM4" s="448"/>
      <c r="AN4" s="447"/>
      <c r="AO4" s="449"/>
      <c r="AP4" s="450"/>
      <c r="AQ4" s="451"/>
      <c r="AR4" s="452"/>
      <c r="AS4" s="446"/>
      <c r="AT4" s="446"/>
      <c r="AU4" s="447"/>
      <c r="AV4" s="448"/>
      <c r="AW4" s="447"/>
      <c r="AX4" s="449"/>
      <c r="AY4" s="450"/>
      <c r="AZ4" s="451"/>
      <c r="BA4" s="452"/>
      <c r="BB4" s="446"/>
      <c r="BC4" s="446"/>
      <c r="BD4" s="447"/>
      <c r="BE4" s="448"/>
      <c r="BF4" s="447"/>
      <c r="BG4" s="449"/>
      <c r="BH4" s="450"/>
      <c r="BI4" s="451"/>
      <c r="BJ4" s="452"/>
      <c r="BK4" s="446"/>
      <c r="BL4" s="446"/>
      <c r="BM4" s="447"/>
      <c r="BN4" s="448"/>
      <c r="BO4" s="447"/>
      <c r="BP4" s="449"/>
      <c r="BQ4" s="450"/>
      <c r="BR4" s="451"/>
      <c r="BS4" s="452"/>
    </row>
    <row r="5" spans="1:71" ht="18" customHeight="1" x14ac:dyDescent="0.3">
      <c r="A5" s="791" t="s">
        <v>385</v>
      </c>
      <c r="B5" s="793"/>
      <c r="C5" s="815" t="s">
        <v>386</v>
      </c>
      <c r="D5" s="817"/>
      <c r="E5" s="817"/>
      <c r="F5" s="818"/>
      <c r="G5" s="811" t="s">
        <v>387</v>
      </c>
      <c r="H5" s="812"/>
      <c r="I5" s="434"/>
      <c r="J5" s="455"/>
      <c r="K5" s="456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6"/>
      <c r="AL5" s="447"/>
      <c r="AM5" s="448"/>
      <c r="AN5" s="447"/>
      <c r="AO5" s="449"/>
      <c r="AP5" s="450"/>
      <c r="AQ5" s="451"/>
      <c r="AR5" s="452"/>
      <c r="AS5" s="446"/>
      <c r="AT5" s="446"/>
      <c r="AU5" s="447"/>
      <c r="AV5" s="448"/>
      <c r="AW5" s="447"/>
      <c r="AX5" s="449"/>
      <c r="AY5" s="450"/>
      <c r="AZ5" s="451"/>
      <c r="BA5" s="452"/>
      <c r="BB5" s="446"/>
      <c r="BC5" s="446"/>
      <c r="BD5" s="447"/>
      <c r="BE5" s="448"/>
      <c r="BF5" s="447"/>
      <c r="BG5" s="449"/>
      <c r="BH5" s="450"/>
      <c r="BI5" s="451"/>
      <c r="BJ5" s="452"/>
      <c r="BK5" s="446"/>
      <c r="BL5" s="446"/>
      <c r="BM5" s="447"/>
      <c r="BN5" s="448"/>
      <c r="BO5" s="447"/>
      <c r="BP5" s="449"/>
      <c r="BQ5" s="450"/>
      <c r="BR5" s="451"/>
      <c r="BS5" s="452"/>
    </row>
    <row r="6" spans="1:71" ht="26.1" customHeight="1" thickBot="1" x14ac:dyDescent="0.25">
      <c r="A6" s="813"/>
      <c r="B6" s="814"/>
      <c r="C6" s="816"/>
      <c r="D6" s="819"/>
      <c r="E6" s="819"/>
      <c r="F6" s="820"/>
      <c r="G6" s="821" t="s">
        <v>388</v>
      </c>
      <c r="H6" s="822"/>
      <c r="I6" s="822"/>
      <c r="J6" s="822"/>
      <c r="K6" s="823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8"/>
      <c r="AL6" s="459"/>
      <c r="AM6" s="458"/>
      <c r="AN6" s="458"/>
      <c r="AO6" s="460"/>
      <c r="AP6" s="461"/>
      <c r="AQ6" s="462"/>
      <c r="AR6" s="463"/>
      <c r="AS6" s="458"/>
      <c r="AT6" s="458"/>
      <c r="AU6" s="459"/>
      <c r="AV6" s="458"/>
      <c r="AW6" s="458"/>
      <c r="AX6" s="460"/>
      <c r="AY6" s="461"/>
      <c r="AZ6" s="462"/>
      <c r="BA6" s="463"/>
      <c r="BB6" s="458"/>
      <c r="BC6" s="458"/>
      <c r="BD6" s="459"/>
      <c r="BE6" s="458"/>
      <c r="BF6" s="458"/>
      <c r="BG6" s="460"/>
      <c r="BH6" s="461"/>
      <c r="BI6" s="462"/>
      <c r="BJ6" s="463"/>
      <c r="BK6" s="458"/>
      <c r="BL6" s="458"/>
      <c r="BM6" s="459"/>
      <c r="BN6" s="458"/>
      <c r="BO6" s="458"/>
      <c r="BP6" s="460"/>
      <c r="BQ6" s="461"/>
      <c r="BR6" s="462"/>
      <c r="BS6" s="463"/>
    </row>
    <row r="7" spans="1:71" s="469" customFormat="1" ht="12.95" customHeight="1" x14ac:dyDescent="0.2">
      <c r="A7" s="464" t="s">
        <v>215</v>
      </c>
      <c r="B7" s="542" t="s">
        <v>389</v>
      </c>
      <c r="C7" s="555" t="s">
        <v>390</v>
      </c>
      <c r="D7" s="542" t="s">
        <v>391</v>
      </c>
      <c r="E7" s="555" t="s">
        <v>392</v>
      </c>
      <c r="F7" s="542" t="s">
        <v>393</v>
      </c>
      <c r="G7" s="555" t="s">
        <v>394</v>
      </c>
      <c r="H7" s="542" t="s">
        <v>395</v>
      </c>
      <c r="I7" s="555" t="s">
        <v>396</v>
      </c>
      <c r="J7" s="542" t="s">
        <v>397</v>
      </c>
      <c r="K7" s="555" t="s">
        <v>398</v>
      </c>
      <c r="L7" s="542" t="s">
        <v>399</v>
      </c>
      <c r="M7" s="555" t="s">
        <v>400</v>
      </c>
      <c r="N7" s="542" t="s">
        <v>401</v>
      </c>
      <c r="O7" s="555" t="s">
        <v>402</v>
      </c>
      <c r="P7" s="542" t="s">
        <v>403</v>
      </c>
      <c r="Q7" s="542" t="s">
        <v>404</v>
      </c>
      <c r="R7" s="530" t="s">
        <v>405</v>
      </c>
      <c r="S7" s="466" t="s">
        <v>406</v>
      </c>
      <c r="T7" s="466" t="s">
        <v>407</v>
      </c>
      <c r="U7" s="466" t="s">
        <v>408</v>
      </c>
      <c r="V7" s="466" t="s">
        <v>409</v>
      </c>
      <c r="W7" s="466" t="s">
        <v>410</v>
      </c>
      <c r="X7" s="466" t="s">
        <v>411</v>
      </c>
      <c r="Y7" s="466" t="s">
        <v>412</v>
      </c>
      <c r="Z7" s="466" t="s">
        <v>413</v>
      </c>
      <c r="AA7" s="466" t="s">
        <v>414</v>
      </c>
      <c r="AB7" s="466" t="s">
        <v>415</v>
      </c>
      <c r="AC7" s="466" t="s">
        <v>416</v>
      </c>
      <c r="AD7" s="466" t="s">
        <v>417</v>
      </c>
      <c r="AE7" s="466" t="s">
        <v>418</v>
      </c>
      <c r="AF7" s="466" t="s">
        <v>419</v>
      </c>
      <c r="AG7" s="466" t="s">
        <v>420</v>
      </c>
      <c r="AH7" s="466" t="s">
        <v>421</v>
      </c>
      <c r="AI7" s="466" t="s">
        <v>422</v>
      </c>
      <c r="AJ7" s="466" t="s">
        <v>423</v>
      </c>
      <c r="AK7" s="465" t="s">
        <v>424</v>
      </c>
      <c r="AL7" s="465" t="s">
        <v>425</v>
      </c>
      <c r="AM7" s="465" t="s">
        <v>426</v>
      </c>
      <c r="AN7" s="465" t="s">
        <v>427</v>
      </c>
      <c r="AO7" s="465" t="s">
        <v>428</v>
      </c>
      <c r="AP7" s="465" t="s">
        <v>429</v>
      </c>
      <c r="AQ7" s="467" t="s">
        <v>430</v>
      </c>
      <c r="AR7" s="468" t="s">
        <v>431</v>
      </c>
      <c r="AS7" s="468" t="s">
        <v>432</v>
      </c>
      <c r="AT7" s="468" t="s">
        <v>433</v>
      </c>
      <c r="AU7" s="468" t="s">
        <v>434</v>
      </c>
      <c r="AV7" s="468" t="s">
        <v>435</v>
      </c>
      <c r="AW7" s="468" t="s">
        <v>436</v>
      </c>
      <c r="AX7" s="468" t="s">
        <v>437</v>
      </c>
      <c r="AY7" s="468" t="s">
        <v>438</v>
      </c>
      <c r="AZ7" s="468" t="s">
        <v>439</v>
      </c>
      <c r="BA7" s="468" t="s">
        <v>440</v>
      </c>
      <c r="BB7" s="468" t="s">
        <v>441</v>
      </c>
      <c r="BC7" s="468" t="s">
        <v>442</v>
      </c>
      <c r="BD7" s="468" t="s">
        <v>443</v>
      </c>
      <c r="BE7" s="468" t="s">
        <v>444</v>
      </c>
      <c r="BF7" s="468" t="s">
        <v>445</v>
      </c>
      <c r="BG7" s="468" t="s">
        <v>446</v>
      </c>
      <c r="BH7" s="468" t="s">
        <v>447</v>
      </c>
      <c r="BI7" s="468" t="s">
        <v>448</v>
      </c>
      <c r="BJ7" s="468" t="s">
        <v>449</v>
      </c>
      <c r="BK7" s="468" t="s">
        <v>450</v>
      </c>
      <c r="BL7" s="468" t="s">
        <v>451</v>
      </c>
      <c r="BM7" s="468" t="s">
        <v>452</v>
      </c>
      <c r="BN7" s="468" t="s">
        <v>453</v>
      </c>
      <c r="BO7" s="468" t="s">
        <v>454</v>
      </c>
      <c r="BP7" s="468" t="s">
        <v>455</v>
      </c>
      <c r="BQ7" s="468" t="s">
        <v>456</v>
      </c>
      <c r="BR7" s="468" t="s">
        <v>457</v>
      </c>
      <c r="BS7" s="468" t="s">
        <v>458</v>
      </c>
    </row>
    <row r="8" spans="1:71" s="475" customFormat="1" ht="12.95" customHeight="1" x14ac:dyDescent="0.2">
      <c r="A8" s="470" t="s">
        <v>459</v>
      </c>
      <c r="B8" s="543">
        <v>158.75</v>
      </c>
      <c r="C8" s="531"/>
      <c r="D8" s="543"/>
      <c r="E8" s="531"/>
      <c r="F8" s="543"/>
      <c r="G8" s="531"/>
      <c r="H8" s="543"/>
      <c r="I8" s="531"/>
      <c r="J8" s="543"/>
      <c r="K8" s="531"/>
      <c r="L8" s="543"/>
      <c r="M8" s="531"/>
      <c r="N8" s="543"/>
      <c r="O8" s="531"/>
      <c r="P8" s="543"/>
      <c r="Q8" s="543"/>
      <c r="R8" s="531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2"/>
      <c r="AH8" s="472"/>
      <c r="AI8" s="472"/>
      <c r="AJ8" s="472"/>
      <c r="AK8" s="471"/>
      <c r="AL8" s="471"/>
      <c r="AM8" s="471"/>
      <c r="AN8" s="471"/>
      <c r="AO8" s="471"/>
      <c r="AP8" s="471"/>
      <c r="AQ8" s="473"/>
      <c r="AR8" s="474"/>
      <c r="AS8" s="471"/>
      <c r="AT8" s="471"/>
      <c r="AU8" s="471"/>
      <c r="AV8" s="471"/>
      <c r="AW8" s="471"/>
      <c r="AX8" s="471"/>
      <c r="AY8" s="471"/>
      <c r="AZ8" s="473"/>
      <c r="BA8" s="474"/>
      <c r="BB8" s="471"/>
      <c r="BC8" s="471"/>
      <c r="BD8" s="471"/>
      <c r="BE8" s="471"/>
      <c r="BF8" s="471"/>
      <c r="BG8" s="471"/>
      <c r="BH8" s="471"/>
      <c r="BI8" s="473"/>
      <c r="BJ8" s="474"/>
      <c r="BK8" s="471"/>
      <c r="BL8" s="471"/>
      <c r="BM8" s="471"/>
      <c r="BN8" s="471"/>
      <c r="BO8" s="471"/>
      <c r="BP8" s="471"/>
      <c r="BQ8" s="471"/>
      <c r="BR8" s="473"/>
      <c r="BS8" s="474"/>
    </row>
    <row r="9" spans="1:71" s="475" customFormat="1" ht="12.95" customHeight="1" x14ac:dyDescent="0.2">
      <c r="A9" s="476" t="s">
        <v>460</v>
      </c>
      <c r="B9" s="543">
        <v>0.8</v>
      </c>
      <c r="C9" s="531"/>
      <c r="D9" s="543"/>
      <c r="E9" s="531"/>
      <c r="F9" s="543"/>
      <c r="G9" s="531"/>
      <c r="H9" s="543"/>
      <c r="I9" s="531"/>
      <c r="J9" s="543"/>
      <c r="K9" s="531"/>
      <c r="L9" s="543"/>
      <c r="M9" s="531"/>
      <c r="N9" s="543"/>
      <c r="O9" s="531"/>
      <c r="P9" s="543"/>
      <c r="Q9" s="543"/>
      <c r="R9" s="531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472"/>
      <c r="AJ9" s="472"/>
      <c r="AK9" s="471"/>
      <c r="AL9" s="471"/>
      <c r="AM9" s="471"/>
      <c r="AN9" s="471"/>
      <c r="AO9" s="471"/>
      <c r="AP9" s="471"/>
      <c r="AQ9" s="473"/>
      <c r="AR9" s="474"/>
      <c r="AS9" s="471"/>
      <c r="AT9" s="471"/>
      <c r="AU9" s="471"/>
      <c r="AV9" s="471"/>
      <c r="AW9" s="471"/>
      <c r="AX9" s="471"/>
      <c r="AY9" s="471"/>
      <c r="AZ9" s="473"/>
      <c r="BA9" s="474"/>
      <c r="BB9" s="471"/>
      <c r="BC9" s="471"/>
      <c r="BD9" s="471"/>
      <c r="BE9" s="471"/>
      <c r="BF9" s="471"/>
      <c r="BG9" s="471"/>
      <c r="BH9" s="471"/>
      <c r="BI9" s="473"/>
      <c r="BJ9" s="474"/>
      <c r="BK9" s="471"/>
      <c r="BL9" s="471"/>
      <c r="BM9" s="471"/>
      <c r="BN9" s="471"/>
      <c r="BO9" s="471"/>
      <c r="BP9" s="471"/>
      <c r="BQ9" s="471"/>
      <c r="BR9" s="473"/>
      <c r="BS9" s="474"/>
    </row>
    <row r="10" spans="1:71" s="475" customFormat="1" ht="12.95" customHeight="1" x14ac:dyDescent="0.2">
      <c r="A10" s="476" t="s">
        <v>461</v>
      </c>
      <c r="B10" s="543">
        <v>0.8</v>
      </c>
      <c r="C10" s="531"/>
      <c r="D10" s="543"/>
      <c r="E10" s="531"/>
      <c r="F10" s="543"/>
      <c r="G10" s="531"/>
      <c r="H10" s="543"/>
      <c r="I10" s="531"/>
      <c r="J10" s="543"/>
      <c r="K10" s="531"/>
      <c r="L10" s="543"/>
      <c r="M10" s="531"/>
      <c r="N10" s="543"/>
      <c r="O10" s="531"/>
      <c r="P10" s="543"/>
      <c r="Q10" s="543"/>
      <c r="R10" s="531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1"/>
      <c r="AL10" s="471"/>
      <c r="AM10" s="471"/>
      <c r="AN10" s="471"/>
      <c r="AO10" s="471"/>
      <c r="AP10" s="471"/>
      <c r="AQ10" s="473"/>
      <c r="AR10" s="474"/>
      <c r="AS10" s="471"/>
      <c r="AT10" s="471"/>
      <c r="AU10" s="471"/>
      <c r="AV10" s="471"/>
      <c r="AW10" s="471"/>
      <c r="AX10" s="471"/>
      <c r="AY10" s="471"/>
      <c r="AZ10" s="473"/>
      <c r="BA10" s="474"/>
      <c r="BB10" s="471"/>
      <c r="BC10" s="471"/>
      <c r="BD10" s="471"/>
      <c r="BE10" s="471"/>
      <c r="BF10" s="471"/>
      <c r="BG10" s="471"/>
      <c r="BH10" s="471"/>
      <c r="BI10" s="473"/>
      <c r="BJ10" s="474"/>
      <c r="BK10" s="471"/>
      <c r="BL10" s="471"/>
      <c r="BM10" s="471"/>
      <c r="BN10" s="471"/>
      <c r="BO10" s="471"/>
      <c r="BP10" s="471"/>
      <c r="BQ10" s="471"/>
      <c r="BR10" s="473"/>
      <c r="BS10" s="474"/>
    </row>
    <row r="11" spans="1:71" s="427" customFormat="1" ht="12.95" customHeight="1" x14ac:dyDescent="0.2">
      <c r="A11" s="477" t="s">
        <v>219</v>
      </c>
      <c r="B11" s="544">
        <f>IF(B9="","",B9+B8)</f>
        <v>159.55000000000001</v>
      </c>
      <c r="C11" s="556" t="str">
        <f t="shared" ref="C11:I11" si="0">IF(C9="","",C9+C8)</f>
        <v/>
      </c>
      <c r="D11" s="544" t="str">
        <f t="shared" si="0"/>
        <v/>
      </c>
      <c r="E11" s="556" t="str">
        <f t="shared" si="0"/>
        <v/>
      </c>
      <c r="F11" s="544" t="str">
        <f t="shared" si="0"/>
        <v/>
      </c>
      <c r="G11" s="556" t="str">
        <f t="shared" si="0"/>
        <v/>
      </c>
      <c r="H11" s="544" t="str">
        <f t="shared" si="0"/>
        <v/>
      </c>
      <c r="I11" s="556" t="str">
        <f t="shared" si="0"/>
        <v/>
      </c>
      <c r="J11" s="544" t="str">
        <f>IF(J9="","",J9+J8)</f>
        <v/>
      </c>
      <c r="K11" s="556" t="str">
        <f>IF(K9="","",K9+K8)</f>
        <v/>
      </c>
      <c r="L11" s="544" t="str">
        <f>IF(L9="","",L9+L8)</f>
        <v/>
      </c>
      <c r="M11" s="556" t="str">
        <f>IF(M9="","",M9+M8)</f>
        <v/>
      </c>
      <c r="N11" s="544" t="str">
        <f>IF(N9="","",N9+N8)</f>
        <v/>
      </c>
      <c r="O11" s="556" t="str">
        <f t="shared" ref="O11:AJ11" si="1">IF(O9="","",O9+O8)</f>
        <v/>
      </c>
      <c r="P11" s="544" t="str">
        <f t="shared" si="1"/>
        <v/>
      </c>
      <c r="Q11" s="544" t="str">
        <f t="shared" si="1"/>
        <v/>
      </c>
      <c r="R11" s="532" t="str">
        <f t="shared" si="1"/>
        <v/>
      </c>
      <c r="S11" s="478" t="str">
        <f t="shared" si="1"/>
        <v/>
      </c>
      <c r="T11" s="478" t="str">
        <f t="shared" si="1"/>
        <v/>
      </c>
      <c r="U11" s="478" t="str">
        <f t="shared" si="1"/>
        <v/>
      </c>
      <c r="V11" s="478" t="str">
        <f t="shared" si="1"/>
        <v/>
      </c>
      <c r="W11" s="478" t="str">
        <f t="shared" si="1"/>
        <v/>
      </c>
      <c r="X11" s="478" t="str">
        <f t="shared" si="1"/>
        <v/>
      </c>
      <c r="Y11" s="478" t="str">
        <f t="shared" si="1"/>
        <v/>
      </c>
      <c r="Z11" s="478" t="str">
        <f t="shared" si="1"/>
        <v/>
      </c>
      <c r="AA11" s="478" t="str">
        <f t="shared" si="1"/>
        <v/>
      </c>
      <c r="AB11" s="478" t="str">
        <f t="shared" si="1"/>
        <v/>
      </c>
      <c r="AC11" s="478" t="str">
        <f t="shared" si="1"/>
        <v/>
      </c>
      <c r="AD11" s="478" t="str">
        <f t="shared" si="1"/>
        <v/>
      </c>
      <c r="AE11" s="478" t="str">
        <f t="shared" si="1"/>
        <v/>
      </c>
      <c r="AF11" s="478" t="str">
        <f t="shared" si="1"/>
        <v/>
      </c>
      <c r="AG11" s="478" t="str">
        <f t="shared" si="1"/>
        <v/>
      </c>
      <c r="AH11" s="478" t="str">
        <f t="shared" si="1"/>
        <v/>
      </c>
      <c r="AI11" s="478" t="str">
        <f t="shared" si="1"/>
        <v/>
      </c>
      <c r="AJ11" s="478" t="str">
        <f t="shared" si="1"/>
        <v/>
      </c>
      <c r="AK11" s="479"/>
      <c r="AL11" s="479"/>
      <c r="AM11" s="479"/>
      <c r="AN11" s="479"/>
      <c r="AO11" s="479"/>
      <c r="AP11" s="479"/>
      <c r="AQ11" s="480"/>
      <c r="AR11" s="481"/>
      <c r="AS11" s="479"/>
      <c r="AT11" s="479"/>
      <c r="AU11" s="479"/>
      <c r="AV11" s="479"/>
      <c r="AW11" s="479"/>
      <c r="AX11" s="479"/>
      <c r="AY11" s="479"/>
      <c r="AZ11" s="480"/>
      <c r="BA11" s="481"/>
      <c r="BB11" s="479"/>
      <c r="BC11" s="479"/>
      <c r="BD11" s="479"/>
      <c r="BE11" s="479"/>
      <c r="BF11" s="479"/>
      <c r="BG11" s="479"/>
      <c r="BH11" s="479"/>
      <c r="BI11" s="480"/>
      <c r="BJ11" s="481"/>
      <c r="BK11" s="479"/>
      <c r="BL11" s="479"/>
      <c r="BM11" s="479"/>
      <c r="BN11" s="479"/>
      <c r="BO11" s="479"/>
      <c r="BP11" s="479"/>
      <c r="BQ11" s="479"/>
      <c r="BR11" s="480"/>
      <c r="BS11" s="481"/>
    </row>
    <row r="12" spans="1:71" s="427" customFormat="1" ht="12.95" customHeight="1" thickBot="1" x14ac:dyDescent="0.25">
      <c r="A12" s="482" t="s">
        <v>220</v>
      </c>
      <c r="B12" s="553">
        <f>IF(B10="","",B8-ABS(B10))</f>
        <v>157.94999999999999</v>
      </c>
      <c r="C12" s="557" t="str">
        <f t="shared" ref="C12:I12" si="2">IF(C10="","",C8-ABS(C10))</f>
        <v/>
      </c>
      <c r="D12" s="553" t="str">
        <f t="shared" si="2"/>
        <v/>
      </c>
      <c r="E12" s="557" t="str">
        <f t="shared" si="2"/>
        <v/>
      </c>
      <c r="F12" s="553" t="str">
        <f t="shared" si="2"/>
        <v/>
      </c>
      <c r="G12" s="557" t="str">
        <f t="shared" si="2"/>
        <v/>
      </c>
      <c r="H12" s="553" t="str">
        <f t="shared" si="2"/>
        <v/>
      </c>
      <c r="I12" s="557" t="str">
        <f t="shared" si="2"/>
        <v/>
      </c>
      <c r="J12" s="553" t="str">
        <f>IF(J10="","",J8-ABS(J10))</f>
        <v/>
      </c>
      <c r="K12" s="557" t="str">
        <f>IF(K10="","",K8-ABS(K10))</f>
        <v/>
      </c>
      <c r="L12" s="553" t="str">
        <f>IF(L10="","",L8-ABS(L10))</f>
        <v/>
      </c>
      <c r="M12" s="557" t="str">
        <f>IF(M10="","",M8-ABS(M10))</f>
        <v/>
      </c>
      <c r="N12" s="553" t="str">
        <f>IF(N10="","",N8-ABS(N10))</f>
        <v/>
      </c>
      <c r="O12" s="557" t="str">
        <f t="shared" ref="O12:AJ12" si="3">IF(O10="","",O8-ABS(O10))</f>
        <v/>
      </c>
      <c r="P12" s="553" t="str">
        <f t="shared" si="3"/>
        <v/>
      </c>
      <c r="Q12" s="545" t="str">
        <f t="shared" si="3"/>
        <v/>
      </c>
      <c r="R12" s="486" t="str">
        <f t="shared" si="3"/>
        <v/>
      </c>
      <c r="S12" s="483" t="str">
        <f t="shared" si="3"/>
        <v/>
      </c>
      <c r="T12" s="483" t="str">
        <f t="shared" si="3"/>
        <v/>
      </c>
      <c r="U12" s="483" t="str">
        <f t="shared" si="3"/>
        <v/>
      </c>
      <c r="V12" s="483" t="str">
        <f t="shared" si="3"/>
        <v/>
      </c>
      <c r="W12" s="483" t="str">
        <f t="shared" si="3"/>
        <v/>
      </c>
      <c r="X12" s="483" t="str">
        <f t="shared" si="3"/>
        <v/>
      </c>
      <c r="Y12" s="483" t="str">
        <f t="shared" si="3"/>
        <v/>
      </c>
      <c r="Z12" s="483" t="str">
        <f t="shared" si="3"/>
        <v/>
      </c>
      <c r="AA12" s="483" t="str">
        <f t="shared" si="3"/>
        <v/>
      </c>
      <c r="AB12" s="483" t="str">
        <f t="shared" si="3"/>
        <v/>
      </c>
      <c r="AC12" s="483" t="str">
        <f t="shared" si="3"/>
        <v/>
      </c>
      <c r="AD12" s="483" t="str">
        <f t="shared" si="3"/>
        <v/>
      </c>
      <c r="AE12" s="483" t="str">
        <f t="shared" si="3"/>
        <v/>
      </c>
      <c r="AF12" s="483" t="str">
        <f t="shared" si="3"/>
        <v/>
      </c>
      <c r="AG12" s="483" t="str">
        <f t="shared" si="3"/>
        <v/>
      </c>
      <c r="AH12" s="483" t="str">
        <f t="shared" si="3"/>
        <v/>
      </c>
      <c r="AI12" s="483" t="str">
        <f t="shared" si="3"/>
        <v/>
      </c>
      <c r="AJ12" s="483" t="str">
        <f t="shared" si="3"/>
        <v/>
      </c>
      <c r="AK12" s="484"/>
      <c r="AL12" s="484"/>
      <c r="AM12" s="484"/>
      <c r="AN12" s="484"/>
      <c r="AO12" s="484"/>
      <c r="AP12" s="484"/>
      <c r="AQ12" s="485"/>
      <c r="AR12" s="486"/>
      <c r="AS12" s="484"/>
      <c r="AT12" s="484"/>
      <c r="AU12" s="484"/>
      <c r="AV12" s="484"/>
      <c r="AW12" s="484"/>
      <c r="AX12" s="484"/>
      <c r="AY12" s="484"/>
      <c r="AZ12" s="485"/>
      <c r="BA12" s="486"/>
      <c r="BB12" s="484"/>
      <c r="BC12" s="484"/>
      <c r="BD12" s="484"/>
      <c r="BE12" s="484"/>
      <c r="BF12" s="484"/>
      <c r="BG12" s="484"/>
      <c r="BH12" s="484"/>
      <c r="BI12" s="485"/>
      <c r="BJ12" s="486"/>
      <c r="BK12" s="484"/>
      <c r="BL12" s="484"/>
      <c r="BM12" s="484"/>
      <c r="BN12" s="484"/>
      <c r="BO12" s="484"/>
      <c r="BP12" s="484"/>
      <c r="BQ12" s="484"/>
      <c r="BR12" s="485"/>
      <c r="BS12" s="486"/>
    </row>
    <row r="13" spans="1:71" ht="12.95" customHeight="1" thickTop="1" x14ac:dyDescent="0.2">
      <c r="A13" s="487" t="s">
        <v>239</v>
      </c>
      <c r="B13" s="554">
        <f>IF(ISERROR(AVERAGE(B32:B131)),"",AVERAGE(B32:B131))</f>
        <v>158.35166666666666</v>
      </c>
      <c r="C13" s="558" t="str">
        <f t="shared" ref="C13:I13" si="4">IF(ISERROR(AVERAGE(C32:C131)),"",AVERAGE(C32:C131))</f>
        <v/>
      </c>
      <c r="D13" s="554" t="str">
        <f t="shared" si="4"/>
        <v/>
      </c>
      <c r="E13" s="558" t="str">
        <f t="shared" si="4"/>
        <v/>
      </c>
      <c r="F13" s="554" t="str">
        <f t="shared" si="4"/>
        <v/>
      </c>
      <c r="G13" s="558" t="str">
        <f t="shared" si="4"/>
        <v/>
      </c>
      <c r="H13" s="554" t="str">
        <f t="shared" si="4"/>
        <v/>
      </c>
      <c r="I13" s="558" t="str">
        <f t="shared" si="4"/>
        <v/>
      </c>
      <c r="J13" s="554" t="str">
        <f>IF(ISERROR(AVERAGE(J32:J131)),"",AVERAGE(J32:J131))</f>
        <v/>
      </c>
      <c r="K13" s="558" t="str">
        <f>IF(ISERROR(AVERAGE(K32:K131)),"",AVERAGE(K32:K131))</f>
        <v/>
      </c>
      <c r="L13" s="554" t="str">
        <f>IF(ISERROR(AVERAGE(L32:L131)),"",AVERAGE(L32:L131))</f>
        <v/>
      </c>
      <c r="M13" s="558" t="str">
        <f>IF(ISERROR(AVERAGE(M32:M131)),"",AVERAGE(M32:M131))</f>
        <v/>
      </c>
      <c r="N13" s="554" t="str">
        <f>IF(ISERROR(AVERAGE(N32:N131)),"",AVERAGE(N32:N131))</f>
        <v/>
      </c>
      <c r="O13" s="558" t="str">
        <f t="shared" ref="O13:AJ13" si="5">IF(ISERROR(AVERAGE(O32:O131)),"",AVERAGE(O32:O131))</f>
        <v/>
      </c>
      <c r="P13" s="554" t="str">
        <f t="shared" si="5"/>
        <v/>
      </c>
      <c r="Q13" s="546" t="str">
        <f t="shared" si="5"/>
        <v/>
      </c>
      <c r="R13" s="533" t="str">
        <f t="shared" si="5"/>
        <v/>
      </c>
      <c r="S13" s="488" t="str">
        <f t="shared" si="5"/>
        <v/>
      </c>
      <c r="T13" s="488" t="str">
        <f t="shared" si="5"/>
        <v/>
      </c>
      <c r="U13" s="488" t="str">
        <f t="shared" si="5"/>
        <v/>
      </c>
      <c r="V13" s="488" t="str">
        <f t="shared" si="5"/>
        <v/>
      </c>
      <c r="W13" s="488" t="str">
        <f t="shared" si="5"/>
        <v/>
      </c>
      <c r="X13" s="488" t="str">
        <f t="shared" si="5"/>
        <v/>
      </c>
      <c r="Y13" s="488" t="str">
        <f t="shared" si="5"/>
        <v/>
      </c>
      <c r="Z13" s="488" t="str">
        <f t="shared" si="5"/>
        <v/>
      </c>
      <c r="AA13" s="488" t="str">
        <f t="shared" si="5"/>
        <v/>
      </c>
      <c r="AB13" s="488" t="str">
        <f t="shared" si="5"/>
        <v/>
      </c>
      <c r="AC13" s="488" t="str">
        <f t="shared" si="5"/>
        <v/>
      </c>
      <c r="AD13" s="488" t="str">
        <f t="shared" si="5"/>
        <v/>
      </c>
      <c r="AE13" s="488" t="str">
        <f t="shared" si="5"/>
        <v/>
      </c>
      <c r="AF13" s="488" t="str">
        <f t="shared" si="5"/>
        <v/>
      </c>
      <c r="AG13" s="488" t="str">
        <f t="shared" si="5"/>
        <v/>
      </c>
      <c r="AH13" s="488" t="str">
        <f t="shared" si="5"/>
        <v/>
      </c>
      <c r="AI13" s="488" t="str">
        <f t="shared" si="5"/>
        <v/>
      </c>
      <c r="AJ13" s="488" t="str">
        <f t="shared" si="5"/>
        <v/>
      </c>
      <c r="AK13" s="489"/>
      <c r="AL13" s="489"/>
      <c r="AM13" s="489"/>
      <c r="AN13" s="489"/>
      <c r="AO13" s="489"/>
      <c r="AP13" s="489"/>
      <c r="AQ13" s="490"/>
      <c r="AR13" s="491"/>
      <c r="AS13" s="489"/>
      <c r="AT13" s="489"/>
      <c r="AU13" s="489"/>
      <c r="AV13" s="489"/>
      <c r="AW13" s="489"/>
      <c r="AX13" s="489"/>
      <c r="AY13" s="489"/>
      <c r="AZ13" s="490"/>
      <c r="BA13" s="491"/>
      <c r="BB13" s="489"/>
      <c r="BC13" s="489"/>
      <c r="BD13" s="489"/>
      <c r="BE13" s="489"/>
      <c r="BF13" s="489"/>
      <c r="BG13" s="489"/>
      <c r="BH13" s="489"/>
      <c r="BI13" s="490"/>
      <c r="BJ13" s="491"/>
      <c r="BK13" s="489"/>
      <c r="BL13" s="489"/>
      <c r="BM13" s="489"/>
      <c r="BN13" s="489"/>
      <c r="BO13" s="489"/>
      <c r="BP13" s="489"/>
      <c r="BQ13" s="489"/>
      <c r="BR13" s="490"/>
      <c r="BS13" s="491"/>
    </row>
    <row r="14" spans="1:71" ht="12.95" customHeight="1" x14ac:dyDescent="0.2">
      <c r="A14" s="492" t="s">
        <v>173</v>
      </c>
      <c r="B14" s="547">
        <f>IF(AND(MAX(B32:B131)=0,B32=""),"",MAX(B32:B131))</f>
        <v>158.47999999999999</v>
      </c>
      <c r="C14" s="559" t="str">
        <f t="shared" ref="C14:I14" si="6">IF(AND(MAX(C32:C131)=0,C32=""),"",MAX(C32:C131))</f>
        <v/>
      </c>
      <c r="D14" s="547" t="str">
        <f t="shared" si="6"/>
        <v/>
      </c>
      <c r="E14" s="559" t="str">
        <f t="shared" si="6"/>
        <v/>
      </c>
      <c r="F14" s="547" t="str">
        <f t="shared" si="6"/>
        <v/>
      </c>
      <c r="G14" s="559" t="str">
        <f t="shared" si="6"/>
        <v/>
      </c>
      <c r="H14" s="547" t="str">
        <f t="shared" si="6"/>
        <v/>
      </c>
      <c r="I14" s="559" t="str">
        <f t="shared" si="6"/>
        <v/>
      </c>
      <c r="J14" s="547" t="str">
        <f>IF(AND(MAX(J32:J131)=0,J32=""),"",MAX(J32:J131))</f>
        <v/>
      </c>
      <c r="K14" s="559" t="str">
        <f>IF(AND(MAX(K32:K131)=0,K32=""),"",MAX(K32:K131))</f>
        <v/>
      </c>
      <c r="L14" s="547" t="str">
        <f>IF(AND(MAX(L32:L131)=0,L32=""),"",MAX(L32:L131))</f>
        <v/>
      </c>
      <c r="M14" s="559" t="str">
        <f>IF(AND(MAX(M32:M131)=0,M32=""),"",MAX(M32:M131))</f>
        <v/>
      </c>
      <c r="N14" s="547" t="str">
        <f>IF(AND(MAX(N32:N131)=0,N32=""),"",MAX(N32:N131))</f>
        <v/>
      </c>
      <c r="O14" s="559" t="str">
        <f t="shared" ref="O14:AJ14" si="7">IF(AND(MAX(O32:O131)=0,O32=""),"",MAX(O32:O131))</f>
        <v/>
      </c>
      <c r="P14" s="547" t="str">
        <f t="shared" si="7"/>
        <v/>
      </c>
      <c r="Q14" s="547" t="str">
        <f t="shared" si="7"/>
        <v/>
      </c>
      <c r="R14" s="534" t="str">
        <f t="shared" si="7"/>
        <v/>
      </c>
      <c r="S14" s="494" t="str">
        <f t="shared" si="7"/>
        <v/>
      </c>
      <c r="T14" s="494" t="str">
        <f t="shared" si="7"/>
        <v/>
      </c>
      <c r="U14" s="494" t="str">
        <f t="shared" si="7"/>
        <v/>
      </c>
      <c r="V14" s="494" t="str">
        <f t="shared" si="7"/>
        <v/>
      </c>
      <c r="W14" s="494" t="str">
        <f t="shared" si="7"/>
        <v/>
      </c>
      <c r="X14" s="494" t="str">
        <f t="shared" si="7"/>
        <v/>
      </c>
      <c r="Y14" s="494" t="str">
        <f t="shared" si="7"/>
        <v/>
      </c>
      <c r="Z14" s="494" t="str">
        <f t="shared" si="7"/>
        <v/>
      </c>
      <c r="AA14" s="494" t="str">
        <f t="shared" si="7"/>
        <v/>
      </c>
      <c r="AB14" s="494" t="str">
        <f t="shared" si="7"/>
        <v/>
      </c>
      <c r="AC14" s="494" t="str">
        <f t="shared" si="7"/>
        <v/>
      </c>
      <c r="AD14" s="494" t="str">
        <f t="shared" si="7"/>
        <v/>
      </c>
      <c r="AE14" s="494" t="str">
        <f t="shared" si="7"/>
        <v/>
      </c>
      <c r="AF14" s="494" t="str">
        <f t="shared" si="7"/>
        <v/>
      </c>
      <c r="AG14" s="494" t="str">
        <f t="shared" si="7"/>
        <v/>
      </c>
      <c r="AH14" s="494" t="str">
        <f t="shared" si="7"/>
        <v/>
      </c>
      <c r="AI14" s="494" t="str">
        <f t="shared" si="7"/>
        <v/>
      </c>
      <c r="AJ14" s="494" t="str">
        <f t="shared" si="7"/>
        <v/>
      </c>
      <c r="AK14" s="495"/>
      <c r="AL14" s="495"/>
      <c r="AM14" s="495"/>
      <c r="AN14" s="495"/>
      <c r="AO14" s="495"/>
      <c r="AP14" s="495"/>
      <c r="AQ14" s="496"/>
      <c r="AR14" s="497"/>
      <c r="AS14" s="495"/>
      <c r="AT14" s="495"/>
      <c r="AU14" s="495"/>
      <c r="AV14" s="495"/>
      <c r="AW14" s="495"/>
      <c r="AX14" s="495"/>
      <c r="AY14" s="495"/>
      <c r="AZ14" s="496"/>
      <c r="BA14" s="497"/>
      <c r="BB14" s="495"/>
      <c r="BC14" s="495"/>
      <c r="BD14" s="495"/>
      <c r="BE14" s="495"/>
      <c r="BF14" s="495"/>
      <c r="BG14" s="495"/>
      <c r="BH14" s="495"/>
      <c r="BI14" s="496"/>
      <c r="BJ14" s="497"/>
      <c r="BK14" s="495"/>
      <c r="BL14" s="495"/>
      <c r="BM14" s="495"/>
      <c r="BN14" s="495"/>
      <c r="BO14" s="495"/>
      <c r="BP14" s="495"/>
      <c r="BQ14" s="495"/>
      <c r="BR14" s="496"/>
      <c r="BS14" s="497"/>
    </row>
    <row r="15" spans="1:71" ht="12.95" customHeight="1" x14ac:dyDescent="0.2">
      <c r="A15" s="492" t="s">
        <v>172</v>
      </c>
      <c r="B15" s="547">
        <f>IF(AND(MIN(B32:B131)=0,B32=""),"",MIN(B32:B131))</f>
        <v>158.22</v>
      </c>
      <c r="C15" s="559" t="str">
        <f t="shared" ref="C15:I15" si="8">IF(AND(MIN(C32:C131)=0,C32=""),"",MIN(C32:C131))</f>
        <v/>
      </c>
      <c r="D15" s="547" t="str">
        <f t="shared" si="8"/>
        <v/>
      </c>
      <c r="E15" s="559" t="str">
        <f t="shared" si="8"/>
        <v/>
      </c>
      <c r="F15" s="547" t="str">
        <f t="shared" si="8"/>
        <v/>
      </c>
      <c r="G15" s="559" t="str">
        <f t="shared" si="8"/>
        <v/>
      </c>
      <c r="H15" s="547" t="str">
        <f t="shared" si="8"/>
        <v/>
      </c>
      <c r="I15" s="559" t="str">
        <f t="shared" si="8"/>
        <v/>
      </c>
      <c r="J15" s="547" t="str">
        <f>IF(AND(MIN(J32:J131)=0,J32=""),"",MIN(J32:J131))</f>
        <v/>
      </c>
      <c r="K15" s="559" t="str">
        <f>IF(AND(MIN(K32:K131)=0,K32=""),"",MIN(K32:K131))</f>
        <v/>
      </c>
      <c r="L15" s="547" t="str">
        <f>IF(AND(MIN(L32:L131)=0,L32=""),"",MIN(L32:L131))</f>
        <v/>
      </c>
      <c r="M15" s="559" t="str">
        <f>IF(AND(MIN(M32:M131)=0,M32=""),"",MIN(M32:M131))</f>
        <v/>
      </c>
      <c r="N15" s="547" t="str">
        <f>IF(AND(MIN(N32:N131)=0,N32=""),"",MIN(N32:N131))</f>
        <v/>
      </c>
      <c r="O15" s="559" t="str">
        <f t="shared" ref="O15:AJ15" si="9">IF(AND(MIN(O32:O131)=0,O32=""),"",MIN(O32:O131))</f>
        <v/>
      </c>
      <c r="P15" s="547" t="str">
        <f t="shared" si="9"/>
        <v/>
      </c>
      <c r="Q15" s="547" t="str">
        <f t="shared" si="9"/>
        <v/>
      </c>
      <c r="R15" s="534" t="str">
        <f t="shared" si="9"/>
        <v/>
      </c>
      <c r="S15" s="494" t="str">
        <f t="shared" si="9"/>
        <v/>
      </c>
      <c r="T15" s="494" t="str">
        <f t="shared" si="9"/>
        <v/>
      </c>
      <c r="U15" s="494" t="str">
        <f t="shared" si="9"/>
        <v/>
      </c>
      <c r="V15" s="494" t="str">
        <f t="shared" si="9"/>
        <v/>
      </c>
      <c r="W15" s="494" t="str">
        <f t="shared" si="9"/>
        <v/>
      </c>
      <c r="X15" s="494" t="str">
        <f t="shared" si="9"/>
        <v/>
      </c>
      <c r="Y15" s="494" t="str">
        <f t="shared" si="9"/>
        <v/>
      </c>
      <c r="Z15" s="494" t="str">
        <f t="shared" si="9"/>
        <v/>
      </c>
      <c r="AA15" s="494" t="str">
        <f t="shared" si="9"/>
        <v/>
      </c>
      <c r="AB15" s="494" t="str">
        <f t="shared" si="9"/>
        <v/>
      </c>
      <c r="AC15" s="494" t="str">
        <f t="shared" si="9"/>
        <v/>
      </c>
      <c r="AD15" s="494" t="str">
        <f t="shared" si="9"/>
        <v/>
      </c>
      <c r="AE15" s="494" t="str">
        <f t="shared" si="9"/>
        <v/>
      </c>
      <c r="AF15" s="494" t="str">
        <f t="shared" si="9"/>
        <v/>
      </c>
      <c r="AG15" s="494" t="str">
        <f t="shared" si="9"/>
        <v/>
      </c>
      <c r="AH15" s="494" t="str">
        <f t="shared" si="9"/>
        <v/>
      </c>
      <c r="AI15" s="494" t="str">
        <f t="shared" si="9"/>
        <v/>
      </c>
      <c r="AJ15" s="494" t="str">
        <f t="shared" si="9"/>
        <v/>
      </c>
      <c r="AK15" s="495"/>
      <c r="AL15" s="495"/>
      <c r="AM15" s="495"/>
      <c r="AN15" s="495"/>
      <c r="AO15" s="495"/>
      <c r="AP15" s="495"/>
      <c r="AQ15" s="496"/>
      <c r="AR15" s="497"/>
      <c r="AS15" s="495"/>
      <c r="AT15" s="495"/>
      <c r="AU15" s="495"/>
      <c r="AV15" s="495"/>
      <c r="AW15" s="495"/>
      <c r="AX15" s="495"/>
      <c r="AY15" s="495"/>
      <c r="AZ15" s="496"/>
      <c r="BA15" s="497"/>
      <c r="BB15" s="495"/>
      <c r="BC15" s="495"/>
      <c r="BD15" s="495"/>
      <c r="BE15" s="495"/>
      <c r="BF15" s="495"/>
      <c r="BG15" s="495"/>
      <c r="BH15" s="495"/>
      <c r="BI15" s="496"/>
      <c r="BJ15" s="497"/>
      <c r="BK15" s="495"/>
      <c r="BL15" s="495"/>
      <c r="BM15" s="495"/>
      <c r="BN15" s="495"/>
      <c r="BO15" s="495"/>
      <c r="BP15" s="495"/>
      <c r="BQ15" s="495"/>
      <c r="BR15" s="496"/>
      <c r="BS15" s="497"/>
    </row>
    <row r="16" spans="1:71" ht="12.95" customHeight="1" x14ac:dyDescent="0.2">
      <c r="A16" s="492" t="s">
        <v>462</v>
      </c>
      <c r="B16" s="547">
        <f>IF(B11="",IF(ISERROR(B13-B12),"",B13-B12),IF(B12="",B11-B13,B11-B12))</f>
        <v>1.6000000000000227</v>
      </c>
      <c r="C16" s="559" t="str">
        <f t="shared" ref="C16:I16" si="10">IF(C11="",IF(ISERROR(C13-C12),"",C13-C12),IF(C12="",C11-C13,C11-C12))</f>
        <v/>
      </c>
      <c r="D16" s="547" t="str">
        <f t="shared" si="10"/>
        <v/>
      </c>
      <c r="E16" s="559" t="str">
        <f t="shared" si="10"/>
        <v/>
      </c>
      <c r="F16" s="547" t="str">
        <f t="shared" si="10"/>
        <v/>
      </c>
      <c r="G16" s="559" t="str">
        <f t="shared" si="10"/>
        <v/>
      </c>
      <c r="H16" s="547" t="str">
        <f t="shared" si="10"/>
        <v/>
      </c>
      <c r="I16" s="559" t="str">
        <f t="shared" si="10"/>
        <v/>
      </c>
      <c r="J16" s="547" t="str">
        <f>IF(J11="",IF(ISERROR(J13-J12),"",J13-J12),IF(J12="",J11-J13,J11-J12))</f>
        <v/>
      </c>
      <c r="K16" s="559" t="str">
        <f>IF(K11="",IF(ISERROR(K13-K12),"",K13-K12),IF(K12="",K11-K13,K11-K12))</f>
        <v/>
      </c>
      <c r="L16" s="547" t="str">
        <f>IF(L11="",IF(ISERROR(L13-L12),"",L13-L12),IF(L12="",L11-L13,L11-L12))</f>
        <v/>
      </c>
      <c r="M16" s="559" t="str">
        <f>IF(M11="",IF(ISERROR(M13-M12),"",M13-M12),IF(M12="",M11-M13,M11-M12))</f>
        <v/>
      </c>
      <c r="N16" s="547" t="str">
        <f>IF(N11="",IF(ISERROR(N13-N12),"",N13-N12),IF(N12="",N11-N13,N11-N12))</f>
        <v/>
      </c>
      <c r="O16" s="559" t="str">
        <f t="shared" ref="O16:AJ16" si="11">IF(O11="",IF(ISERROR(O13-O12),"",O13-O12),IF(O12="",O11-O13,O11-O12))</f>
        <v/>
      </c>
      <c r="P16" s="547" t="str">
        <f t="shared" si="11"/>
        <v/>
      </c>
      <c r="Q16" s="547" t="str">
        <f t="shared" si="11"/>
        <v/>
      </c>
      <c r="R16" s="534" t="str">
        <f t="shared" si="11"/>
        <v/>
      </c>
      <c r="S16" s="494" t="str">
        <f t="shared" si="11"/>
        <v/>
      </c>
      <c r="T16" s="494" t="str">
        <f t="shared" si="11"/>
        <v/>
      </c>
      <c r="U16" s="494" t="str">
        <f t="shared" si="11"/>
        <v/>
      </c>
      <c r="V16" s="494" t="str">
        <f t="shared" si="11"/>
        <v/>
      </c>
      <c r="W16" s="494" t="str">
        <f t="shared" si="11"/>
        <v/>
      </c>
      <c r="X16" s="494" t="str">
        <f t="shared" si="11"/>
        <v/>
      </c>
      <c r="Y16" s="494" t="str">
        <f t="shared" si="11"/>
        <v/>
      </c>
      <c r="Z16" s="494" t="str">
        <f t="shared" si="11"/>
        <v/>
      </c>
      <c r="AA16" s="494" t="str">
        <f t="shared" si="11"/>
        <v/>
      </c>
      <c r="AB16" s="494" t="str">
        <f t="shared" si="11"/>
        <v/>
      </c>
      <c r="AC16" s="494" t="str">
        <f t="shared" si="11"/>
        <v/>
      </c>
      <c r="AD16" s="494" t="str">
        <f t="shared" si="11"/>
        <v/>
      </c>
      <c r="AE16" s="494" t="str">
        <f t="shared" si="11"/>
        <v/>
      </c>
      <c r="AF16" s="494" t="str">
        <f t="shared" si="11"/>
        <v/>
      </c>
      <c r="AG16" s="494" t="str">
        <f t="shared" si="11"/>
        <v/>
      </c>
      <c r="AH16" s="494" t="str">
        <f t="shared" si="11"/>
        <v/>
      </c>
      <c r="AI16" s="494" t="str">
        <f t="shared" si="11"/>
        <v/>
      </c>
      <c r="AJ16" s="494" t="str">
        <f t="shared" si="11"/>
        <v/>
      </c>
      <c r="AK16" s="495"/>
      <c r="AL16" s="495"/>
      <c r="AM16" s="495"/>
      <c r="AN16" s="495"/>
      <c r="AO16" s="495"/>
      <c r="AP16" s="495"/>
      <c r="AQ16" s="496"/>
      <c r="AR16" s="497"/>
      <c r="AS16" s="495"/>
      <c r="AT16" s="495"/>
      <c r="AU16" s="495"/>
      <c r="AV16" s="495"/>
      <c r="AW16" s="495"/>
      <c r="AX16" s="495"/>
      <c r="AY16" s="495"/>
      <c r="AZ16" s="496"/>
      <c r="BA16" s="497"/>
      <c r="BB16" s="495"/>
      <c r="BC16" s="495"/>
      <c r="BD16" s="495"/>
      <c r="BE16" s="495"/>
      <c r="BF16" s="495"/>
      <c r="BG16" s="495"/>
      <c r="BH16" s="495"/>
      <c r="BI16" s="496"/>
      <c r="BJ16" s="497"/>
      <c r="BK16" s="495"/>
      <c r="BL16" s="495"/>
      <c r="BM16" s="495"/>
      <c r="BN16" s="495"/>
      <c r="BO16" s="495"/>
      <c r="BP16" s="495"/>
      <c r="BQ16" s="495"/>
      <c r="BR16" s="496"/>
      <c r="BS16" s="497"/>
    </row>
    <row r="17" spans="1:71" ht="12.95" customHeight="1" x14ac:dyDescent="0.2">
      <c r="A17" s="492" t="s">
        <v>463</v>
      </c>
      <c r="B17" s="547">
        <f>IF(ISERROR(STDEV(B32:B131)),"",STDEV(B32:B131))</f>
        <v>7.7322622037720848E-2</v>
      </c>
      <c r="C17" s="559" t="str">
        <f t="shared" ref="C17:I17" si="12">IF(ISERROR(STDEV(C32:C131)),"",STDEV(C32:C131))</f>
        <v/>
      </c>
      <c r="D17" s="547" t="str">
        <f t="shared" si="12"/>
        <v/>
      </c>
      <c r="E17" s="559" t="str">
        <f t="shared" si="12"/>
        <v/>
      </c>
      <c r="F17" s="547" t="str">
        <f t="shared" si="12"/>
        <v/>
      </c>
      <c r="G17" s="559" t="str">
        <f t="shared" si="12"/>
        <v/>
      </c>
      <c r="H17" s="547" t="str">
        <f t="shared" si="12"/>
        <v/>
      </c>
      <c r="I17" s="559" t="str">
        <f t="shared" si="12"/>
        <v/>
      </c>
      <c r="J17" s="547" t="str">
        <f>IF(ISERROR(STDEV(J32:J131)),"",STDEV(J32:J131))</f>
        <v/>
      </c>
      <c r="K17" s="559" t="str">
        <f>IF(ISERROR(STDEV(K32:K131)),"",STDEV(K32:K131))</f>
        <v/>
      </c>
      <c r="L17" s="547" t="str">
        <f>IF(ISERROR(STDEV(L32:L131)),"",STDEV(L32:L131))</f>
        <v/>
      </c>
      <c r="M17" s="559" t="str">
        <f>IF(ISERROR(STDEV(M32:M131)),"",STDEV(M32:M131))</f>
        <v/>
      </c>
      <c r="N17" s="547" t="str">
        <f>IF(ISERROR(STDEV(N32:N131)),"",STDEV(N32:N131))</f>
        <v/>
      </c>
      <c r="O17" s="559" t="str">
        <f t="shared" ref="O17:AJ17" si="13">IF(ISERROR(STDEV(O32:O131)),"",STDEV(O32:O131))</f>
        <v/>
      </c>
      <c r="P17" s="547" t="str">
        <f t="shared" si="13"/>
        <v/>
      </c>
      <c r="Q17" s="547" t="str">
        <f t="shared" si="13"/>
        <v/>
      </c>
      <c r="R17" s="534" t="str">
        <f t="shared" si="13"/>
        <v/>
      </c>
      <c r="S17" s="494" t="str">
        <f t="shared" si="13"/>
        <v/>
      </c>
      <c r="T17" s="494" t="str">
        <f t="shared" si="13"/>
        <v/>
      </c>
      <c r="U17" s="494" t="str">
        <f t="shared" si="13"/>
        <v/>
      </c>
      <c r="V17" s="494" t="str">
        <f t="shared" si="13"/>
        <v/>
      </c>
      <c r="W17" s="494" t="str">
        <f t="shared" si="13"/>
        <v/>
      </c>
      <c r="X17" s="494" t="str">
        <f t="shared" si="13"/>
        <v/>
      </c>
      <c r="Y17" s="494" t="str">
        <f t="shared" si="13"/>
        <v/>
      </c>
      <c r="Z17" s="494" t="str">
        <f t="shared" si="13"/>
        <v/>
      </c>
      <c r="AA17" s="494" t="str">
        <f t="shared" si="13"/>
        <v/>
      </c>
      <c r="AB17" s="494" t="str">
        <f t="shared" si="13"/>
        <v/>
      </c>
      <c r="AC17" s="494" t="str">
        <f t="shared" si="13"/>
        <v/>
      </c>
      <c r="AD17" s="494" t="str">
        <f t="shared" si="13"/>
        <v/>
      </c>
      <c r="AE17" s="494" t="str">
        <f t="shared" si="13"/>
        <v/>
      </c>
      <c r="AF17" s="494" t="str">
        <f t="shared" si="13"/>
        <v/>
      </c>
      <c r="AG17" s="494" t="str">
        <f t="shared" si="13"/>
        <v/>
      </c>
      <c r="AH17" s="494" t="str">
        <f t="shared" si="13"/>
        <v/>
      </c>
      <c r="AI17" s="494" t="str">
        <f t="shared" si="13"/>
        <v/>
      </c>
      <c r="AJ17" s="494" t="str">
        <f t="shared" si="13"/>
        <v/>
      </c>
      <c r="AK17" s="495"/>
      <c r="AL17" s="495"/>
      <c r="AM17" s="495"/>
      <c r="AN17" s="495"/>
      <c r="AO17" s="495"/>
      <c r="AP17" s="495"/>
      <c r="AQ17" s="496"/>
      <c r="AR17" s="497"/>
      <c r="AS17" s="495"/>
      <c r="AT17" s="495"/>
      <c r="AU17" s="495"/>
      <c r="AV17" s="495"/>
      <c r="AW17" s="495"/>
      <c r="AX17" s="495"/>
      <c r="AY17" s="495"/>
      <c r="AZ17" s="496"/>
      <c r="BA17" s="497"/>
      <c r="BB17" s="495"/>
      <c r="BC17" s="495"/>
      <c r="BD17" s="495"/>
      <c r="BE17" s="495"/>
      <c r="BF17" s="495"/>
      <c r="BG17" s="495"/>
      <c r="BH17" s="495"/>
      <c r="BI17" s="496"/>
      <c r="BJ17" s="497"/>
      <c r="BK17" s="495"/>
      <c r="BL17" s="495"/>
      <c r="BM17" s="495"/>
      <c r="BN17" s="495"/>
      <c r="BO17" s="495"/>
      <c r="BP17" s="495"/>
      <c r="BQ17" s="495"/>
      <c r="BR17" s="496"/>
      <c r="BS17" s="497"/>
    </row>
    <row r="18" spans="1:71" ht="12.95" customHeight="1" x14ac:dyDescent="0.2">
      <c r="A18" s="492" t="s">
        <v>464</v>
      </c>
      <c r="B18" s="547">
        <f>IF(ISERROR(AVERAGE(AK32:AK131)/1.128),"",AVERAGE(AK32:AK131)/1.128)</f>
        <v>4.5938104448739907E-2</v>
      </c>
      <c r="C18" s="559" t="str">
        <f t="shared" ref="C18:AJ18" si="14">IF(ISERROR(AVERAGE(AL32:AL131)/1.128),"",AVERAGE(AL32:AL131)/1.128)</f>
        <v/>
      </c>
      <c r="D18" s="547" t="str">
        <f t="shared" si="14"/>
        <v/>
      </c>
      <c r="E18" s="559" t="str">
        <f t="shared" si="14"/>
        <v/>
      </c>
      <c r="F18" s="547" t="str">
        <f t="shared" si="14"/>
        <v/>
      </c>
      <c r="G18" s="559" t="str">
        <f t="shared" si="14"/>
        <v/>
      </c>
      <c r="H18" s="547" t="str">
        <f t="shared" si="14"/>
        <v/>
      </c>
      <c r="I18" s="559" t="str">
        <f t="shared" si="14"/>
        <v/>
      </c>
      <c r="J18" s="547" t="str">
        <f t="shared" si="14"/>
        <v/>
      </c>
      <c r="K18" s="559" t="str">
        <f t="shared" si="14"/>
        <v/>
      </c>
      <c r="L18" s="547" t="str">
        <f t="shared" si="14"/>
        <v/>
      </c>
      <c r="M18" s="559" t="str">
        <f t="shared" si="14"/>
        <v/>
      </c>
      <c r="N18" s="547" t="str">
        <f t="shared" si="14"/>
        <v/>
      </c>
      <c r="O18" s="559" t="str">
        <f t="shared" si="14"/>
        <v/>
      </c>
      <c r="P18" s="547" t="str">
        <f t="shared" si="14"/>
        <v/>
      </c>
      <c r="Q18" s="547" t="str">
        <f t="shared" si="14"/>
        <v/>
      </c>
      <c r="R18" s="534" t="str">
        <f t="shared" si="14"/>
        <v/>
      </c>
      <c r="S18" s="494" t="str">
        <f t="shared" si="14"/>
        <v/>
      </c>
      <c r="T18" s="494" t="str">
        <f t="shared" si="14"/>
        <v/>
      </c>
      <c r="U18" s="494" t="str">
        <f t="shared" si="14"/>
        <v/>
      </c>
      <c r="V18" s="494" t="str">
        <f t="shared" si="14"/>
        <v/>
      </c>
      <c r="W18" s="494" t="str">
        <f t="shared" si="14"/>
        <v/>
      </c>
      <c r="X18" s="494" t="str">
        <f t="shared" si="14"/>
        <v/>
      </c>
      <c r="Y18" s="494" t="str">
        <f t="shared" si="14"/>
        <v/>
      </c>
      <c r="Z18" s="494" t="str">
        <f t="shared" si="14"/>
        <v/>
      </c>
      <c r="AA18" s="494" t="str">
        <f t="shared" si="14"/>
        <v/>
      </c>
      <c r="AB18" s="494" t="str">
        <f t="shared" si="14"/>
        <v/>
      </c>
      <c r="AC18" s="494" t="str">
        <f t="shared" si="14"/>
        <v/>
      </c>
      <c r="AD18" s="494" t="str">
        <f t="shared" si="14"/>
        <v/>
      </c>
      <c r="AE18" s="494" t="str">
        <f t="shared" si="14"/>
        <v/>
      </c>
      <c r="AF18" s="494" t="str">
        <f t="shared" si="14"/>
        <v/>
      </c>
      <c r="AG18" s="494" t="str">
        <f t="shared" si="14"/>
        <v/>
      </c>
      <c r="AH18" s="494" t="str">
        <f t="shared" si="14"/>
        <v/>
      </c>
      <c r="AI18" s="494" t="str">
        <f t="shared" si="14"/>
        <v/>
      </c>
      <c r="AJ18" s="494" t="str">
        <f t="shared" si="14"/>
        <v/>
      </c>
      <c r="AK18" s="495"/>
      <c r="AL18" s="495"/>
      <c r="AM18" s="495"/>
      <c r="AN18" s="495"/>
      <c r="AO18" s="495"/>
      <c r="AP18" s="495"/>
      <c r="AQ18" s="496"/>
      <c r="AR18" s="497"/>
      <c r="AS18" s="495"/>
      <c r="AT18" s="495"/>
      <c r="AU18" s="495"/>
      <c r="AV18" s="495"/>
      <c r="AW18" s="495"/>
      <c r="AX18" s="495"/>
      <c r="AY18" s="495"/>
      <c r="AZ18" s="496"/>
      <c r="BA18" s="497"/>
      <c r="BB18" s="495"/>
      <c r="BC18" s="495"/>
      <c r="BD18" s="495"/>
      <c r="BE18" s="495"/>
      <c r="BF18" s="495"/>
      <c r="BG18" s="495"/>
      <c r="BH18" s="495"/>
      <c r="BI18" s="496"/>
      <c r="BJ18" s="497"/>
      <c r="BK18" s="495"/>
      <c r="BL18" s="495"/>
      <c r="BM18" s="495"/>
      <c r="BN18" s="495"/>
      <c r="BO18" s="495"/>
      <c r="BP18" s="495"/>
      <c r="BQ18" s="495"/>
      <c r="BR18" s="496"/>
      <c r="BS18" s="497"/>
    </row>
    <row r="19" spans="1:71" ht="12.95" customHeight="1" x14ac:dyDescent="0.2">
      <c r="A19" s="498" t="s">
        <v>465</v>
      </c>
      <c r="B19" s="547">
        <f t="shared" ref="B19:AJ19" si="15">IF(B13="","",IF(OR(B11="",B12=""),"*",IF(B18=0,99,B16/(6*B18))))</f>
        <v>5.8049122807021964</v>
      </c>
      <c r="C19" s="559" t="str">
        <f t="shared" si="15"/>
        <v/>
      </c>
      <c r="D19" s="547" t="str">
        <f t="shared" si="15"/>
        <v/>
      </c>
      <c r="E19" s="559" t="str">
        <f t="shared" si="15"/>
        <v/>
      </c>
      <c r="F19" s="547" t="str">
        <f t="shared" si="15"/>
        <v/>
      </c>
      <c r="G19" s="559" t="str">
        <f t="shared" si="15"/>
        <v/>
      </c>
      <c r="H19" s="547" t="str">
        <f t="shared" si="15"/>
        <v/>
      </c>
      <c r="I19" s="559" t="str">
        <f t="shared" si="15"/>
        <v/>
      </c>
      <c r="J19" s="547" t="str">
        <f t="shared" si="15"/>
        <v/>
      </c>
      <c r="K19" s="559" t="str">
        <f t="shared" si="15"/>
        <v/>
      </c>
      <c r="L19" s="547" t="str">
        <f t="shared" si="15"/>
        <v/>
      </c>
      <c r="M19" s="559" t="str">
        <f t="shared" si="15"/>
        <v/>
      </c>
      <c r="N19" s="547" t="str">
        <f t="shared" si="15"/>
        <v/>
      </c>
      <c r="O19" s="559" t="str">
        <f t="shared" si="15"/>
        <v/>
      </c>
      <c r="P19" s="547" t="str">
        <f t="shared" si="15"/>
        <v/>
      </c>
      <c r="Q19" s="547" t="str">
        <f t="shared" si="15"/>
        <v/>
      </c>
      <c r="R19" s="535" t="str">
        <f t="shared" si="15"/>
        <v/>
      </c>
      <c r="S19" s="493" t="str">
        <f t="shared" si="15"/>
        <v/>
      </c>
      <c r="T19" s="493" t="str">
        <f t="shared" si="15"/>
        <v/>
      </c>
      <c r="U19" s="493" t="str">
        <f t="shared" si="15"/>
        <v/>
      </c>
      <c r="V19" s="493" t="str">
        <f t="shared" si="15"/>
        <v/>
      </c>
      <c r="W19" s="493" t="str">
        <f t="shared" si="15"/>
        <v/>
      </c>
      <c r="X19" s="493" t="str">
        <f t="shared" si="15"/>
        <v/>
      </c>
      <c r="Y19" s="493" t="str">
        <f t="shared" si="15"/>
        <v/>
      </c>
      <c r="Z19" s="493" t="str">
        <f t="shared" si="15"/>
        <v/>
      </c>
      <c r="AA19" s="493" t="str">
        <f t="shared" si="15"/>
        <v/>
      </c>
      <c r="AB19" s="493" t="str">
        <f t="shared" si="15"/>
        <v/>
      </c>
      <c r="AC19" s="493" t="str">
        <f t="shared" si="15"/>
        <v/>
      </c>
      <c r="AD19" s="493" t="str">
        <f t="shared" si="15"/>
        <v/>
      </c>
      <c r="AE19" s="493" t="str">
        <f t="shared" si="15"/>
        <v/>
      </c>
      <c r="AF19" s="493" t="str">
        <f t="shared" si="15"/>
        <v/>
      </c>
      <c r="AG19" s="493" t="str">
        <f t="shared" si="15"/>
        <v/>
      </c>
      <c r="AH19" s="493" t="str">
        <f t="shared" si="15"/>
        <v/>
      </c>
      <c r="AI19" s="493" t="str">
        <f t="shared" si="15"/>
        <v/>
      </c>
      <c r="AJ19" s="493" t="str">
        <f t="shared" si="15"/>
        <v/>
      </c>
      <c r="AK19" s="495"/>
      <c r="AL19" s="495"/>
      <c r="AM19" s="495"/>
      <c r="AN19" s="495"/>
      <c r="AO19" s="495"/>
      <c r="AP19" s="495"/>
      <c r="AQ19" s="496"/>
      <c r="AR19" s="497"/>
      <c r="AS19" s="495"/>
      <c r="AT19" s="495"/>
      <c r="AU19" s="495"/>
      <c r="AV19" s="495"/>
      <c r="AW19" s="495"/>
      <c r="AX19" s="495"/>
      <c r="AY19" s="495"/>
      <c r="AZ19" s="496"/>
      <c r="BA19" s="497"/>
      <c r="BB19" s="495"/>
      <c r="BC19" s="495"/>
      <c r="BD19" s="495"/>
      <c r="BE19" s="495"/>
      <c r="BF19" s="495"/>
      <c r="BG19" s="495"/>
      <c r="BH19" s="495"/>
      <c r="BI19" s="496"/>
      <c r="BJ19" s="497"/>
      <c r="BK19" s="495"/>
      <c r="BL19" s="495"/>
      <c r="BM19" s="495"/>
      <c r="BN19" s="495"/>
      <c r="BO19" s="495"/>
      <c r="BP19" s="495"/>
      <c r="BQ19" s="495"/>
      <c r="BR19" s="496"/>
      <c r="BS19" s="497"/>
    </row>
    <row r="20" spans="1:71" ht="12.95" customHeight="1" x14ac:dyDescent="0.2">
      <c r="A20" s="498" t="s">
        <v>466</v>
      </c>
      <c r="B20" s="547">
        <f t="shared" ref="B20:AJ20" si="16">IF(B13="","",MIN(B21:B22))</f>
        <v>2.9145497076025499</v>
      </c>
      <c r="C20" s="559" t="str">
        <f t="shared" si="16"/>
        <v/>
      </c>
      <c r="D20" s="547" t="str">
        <f t="shared" si="16"/>
        <v/>
      </c>
      <c r="E20" s="559" t="str">
        <f t="shared" si="16"/>
        <v/>
      </c>
      <c r="F20" s="547" t="str">
        <f t="shared" si="16"/>
        <v/>
      </c>
      <c r="G20" s="559" t="str">
        <f t="shared" si="16"/>
        <v/>
      </c>
      <c r="H20" s="547" t="str">
        <f t="shared" si="16"/>
        <v/>
      </c>
      <c r="I20" s="559" t="str">
        <f t="shared" si="16"/>
        <v/>
      </c>
      <c r="J20" s="547" t="str">
        <f t="shared" si="16"/>
        <v/>
      </c>
      <c r="K20" s="559" t="str">
        <f t="shared" si="16"/>
        <v/>
      </c>
      <c r="L20" s="547" t="str">
        <f t="shared" si="16"/>
        <v/>
      </c>
      <c r="M20" s="559" t="str">
        <f t="shared" si="16"/>
        <v/>
      </c>
      <c r="N20" s="547" t="str">
        <f t="shared" si="16"/>
        <v/>
      </c>
      <c r="O20" s="559" t="str">
        <f t="shared" si="16"/>
        <v/>
      </c>
      <c r="P20" s="547" t="str">
        <f t="shared" si="16"/>
        <v/>
      </c>
      <c r="Q20" s="547" t="str">
        <f t="shared" si="16"/>
        <v/>
      </c>
      <c r="R20" s="535" t="str">
        <f t="shared" si="16"/>
        <v/>
      </c>
      <c r="S20" s="493" t="str">
        <f t="shared" si="16"/>
        <v/>
      </c>
      <c r="T20" s="493" t="str">
        <f t="shared" si="16"/>
        <v/>
      </c>
      <c r="U20" s="493" t="str">
        <f t="shared" si="16"/>
        <v/>
      </c>
      <c r="V20" s="493" t="str">
        <f t="shared" si="16"/>
        <v/>
      </c>
      <c r="W20" s="493" t="str">
        <f t="shared" si="16"/>
        <v/>
      </c>
      <c r="X20" s="493" t="str">
        <f t="shared" si="16"/>
        <v/>
      </c>
      <c r="Y20" s="493" t="str">
        <f t="shared" si="16"/>
        <v/>
      </c>
      <c r="Z20" s="493" t="str">
        <f t="shared" si="16"/>
        <v/>
      </c>
      <c r="AA20" s="493" t="str">
        <f t="shared" si="16"/>
        <v/>
      </c>
      <c r="AB20" s="493" t="str">
        <f t="shared" si="16"/>
        <v/>
      </c>
      <c r="AC20" s="493" t="str">
        <f t="shared" si="16"/>
        <v/>
      </c>
      <c r="AD20" s="493" t="str">
        <f t="shared" si="16"/>
        <v/>
      </c>
      <c r="AE20" s="493" t="str">
        <f t="shared" si="16"/>
        <v/>
      </c>
      <c r="AF20" s="493" t="str">
        <f t="shared" si="16"/>
        <v/>
      </c>
      <c r="AG20" s="493" t="str">
        <f t="shared" si="16"/>
        <v/>
      </c>
      <c r="AH20" s="493" t="str">
        <f t="shared" si="16"/>
        <v/>
      </c>
      <c r="AI20" s="493" t="str">
        <f t="shared" si="16"/>
        <v/>
      </c>
      <c r="AJ20" s="493" t="str">
        <f t="shared" si="16"/>
        <v/>
      </c>
      <c r="AK20" s="495"/>
      <c r="AL20" s="495"/>
      <c r="AM20" s="495"/>
      <c r="AN20" s="495"/>
      <c r="AO20" s="495"/>
      <c r="AP20" s="495"/>
      <c r="AQ20" s="496"/>
      <c r="AR20" s="497"/>
      <c r="AS20" s="495"/>
      <c r="AT20" s="495"/>
      <c r="AU20" s="495"/>
      <c r="AV20" s="495"/>
      <c r="AW20" s="495"/>
      <c r="AX20" s="495"/>
      <c r="AY20" s="495"/>
      <c r="AZ20" s="496"/>
      <c r="BA20" s="497"/>
      <c r="BB20" s="495"/>
      <c r="BC20" s="495"/>
      <c r="BD20" s="495"/>
      <c r="BE20" s="495"/>
      <c r="BF20" s="495"/>
      <c r="BG20" s="495"/>
      <c r="BH20" s="495"/>
      <c r="BI20" s="496"/>
      <c r="BJ20" s="497"/>
      <c r="BK20" s="495"/>
      <c r="BL20" s="495"/>
      <c r="BM20" s="495"/>
      <c r="BN20" s="495"/>
      <c r="BO20" s="495"/>
      <c r="BP20" s="495"/>
      <c r="BQ20" s="495"/>
      <c r="BR20" s="496"/>
      <c r="BS20" s="497"/>
    </row>
    <row r="21" spans="1:71" ht="12.95" customHeight="1" x14ac:dyDescent="0.2">
      <c r="A21" s="492" t="s">
        <v>467</v>
      </c>
      <c r="B21" s="547">
        <f t="shared" ref="B21:AJ21" si="17">IF(OR(B13="",B11=""),"",IF(B18=0,99,MIN((B11-B13)/(3*B18))))</f>
        <v>8.695274853801843</v>
      </c>
      <c r="C21" s="559" t="str">
        <f t="shared" si="17"/>
        <v/>
      </c>
      <c r="D21" s="547" t="str">
        <f t="shared" si="17"/>
        <v/>
      </c>
      <c r="E21" s="559" t="str">
        <f t="shared" si="17"/>
        <v/>
      </c>
      <c r="F21" s="547" t="str">
        <f t="shared" si="17"/>
        <v/>
      </c>
      <c r="G21" s="559" t="str">
        <f t="shared" si="17"/>
        <v/>
      </c>
      <c r="H21" s="547" t="str">
        <f t="shared" si="17"/>
        <v/>
      </c>
      <c r="I21" s="559" t="str">
        <f t="shared" si="17"/>
        <v/>
      </c>
      <c r="J21" s="547" t="str">
        <f t="shared" si="17"/>
        <v/>
      </c>
      <c r="K21" s="559" t="str">
        <f t="shared" si="17"/>
        <v/>
      </c>
      <c r="L21" s="547" t="str">
        <f t="shared" si="17"/>
        <v/>
      </c>
      <c r="M21" s="559" t="str">
        <f t="shared" si="17"/>
        <v/>
      </c>
      <c r="N21" s="547" t="str">
        <f t="shared" si="17"/>
        <v/>
      </c>
      <c r="O21" s="559" t="str">
        <f t="shared" si="17"/>
        <v/>
      </c>
      <c r="P21" s="547" t="str">
        <f t="shared" si="17"/>
        <v/>
      </c>
      <c r="Q21" s="547" t="str">
        <f t="shared" si="17"/>
        <v/>
      </c>
      <c r="R21" s="534" t="str">
        <f t="shared" si="17"/>
        <v/>
      </c>
      <c r="S21" s="494" t="str">
        <f t="shared" si="17"/>
        <v/>
      </c>
      <c r="T21" s="494" t="str">
        <f t="shared" si="17"/>
        <v/>
      </c>
      <c r="U21" s="494" t="str">
        <f t="shared" si="17"/>
        <v/>
      </c>
      <c r="V21" s="494" t="str">
        <f t="shared" si="17"/>
        <v/>
      </c>
      <c r="W21" s="494" t="str">
        <f t="shared" si="17"/>
        <v/>
      </c>
      <c r="X21" s="494" t="str">
        <f t="shared" si="17"/>
        <v/>
      </c>
      <c r="Y21" s="494" t="str">
        <f t="shared" si="17"/>
        <v/>
      </c>
      <c r="Z21" s="494" t="str">
        <f t="shared" si="17"/>
        <v/>
      </c>
      <c r="AA21" s="494" t="str">
        <f t="shared" si="17"/>
        <v/>
      </c>
      <c r="AB21" s="494" t="str">
        <f t="shared" si="17"/>
        <v/>
      </c>
      <c r="AC21" s="494" t="str">
        <f t="shared" si="17"/>
        <v/>
      </c>
      <c r="AD21" s="494" t="str">
        <f t="shared" si="17"/>
        <v/>
      </c>
      <c r="AE21" s="494" t="str">
        <f t="shared" si="17"/>
        <v/>
      </c>
      <c r="AF21" s="494" t="str">
        <f t="shared" si="17"/>
        <v/>
      </c>
      <c r="AG21" s="494" t="str">
        <f t="shared" si="17"/>
        <v/>
      </c>
      <c r="AH21" s="494" t="str">
        <f t="shared" si="17"/>
        <v/>
      </c>
      <c r="AI21" s="494" t="str">
        <f t="shared" si="17"/>
        <v/>
      </c>
      <c r="AJ21" s="494" t="str">
        <f t="shared" si="17"/>
        <v/>
      </c>
      <c r="AK21" s="495"/>
      <c r="AL21" s="495"/>
      <c r="AM21" s="495"/>
      <c r="AN21" s="495"/>
      <c r="AO21" s="495"/>
      <c r="AP21" s="495"/>
      <c r="AQ21" s="496"/>
      <c r="AR21" s="497"/>
      <c r="AS21" s="495"/>
      <c r="AT21" s="495"/>
      <c r="AU21" s="495"/>
      <c r="AV21" s="495"/>
      <c r="AW21" s="495"/>
      <c r="AX21" s="495"/>
      <c r="AY21" s="495"/>
      <c r="AZ21" s="496"/>
      <c r="BA21" s="497"/>
      <c r="BB21" s="495"/>
      <c r="BC21" s="495"/>
      <c r="BD21" s="495"/>
      <c r="BE21" s="495"/>
      <c r="BF21" s="495"/>
      <c r="BG21" s="495"/>
      <c r="BH21" s="495"/>
      <c r="BI21" s="496"/>
      <c r="BJ21" s="497"/>
      <c r="BK21" s="495"/>
      <c r="BL21" s="495"/>
      <c r="BM21" s="495"/>
      <c r="BN21" s="495"/>
      <c r="BO21" s="495"/>
      <c r="BP21" s="495"/>
      <c r="BQ21" s="495"/>
      <c r="BR21" s="496"/>
      <c r="BS21" s="497"/>
    </row>
    <row r="22" spans="1:71" ht="12.95" customHeight="1" x14ac:dyDescent="0.2">
      <c r="A22" s="492" t="s">
        <v>468</v>
      </c>
      <c r="B22" s="547">
        <f t="shared" ref="B22:AJ22" si="18">IF(OR(B12="",B13=""),"",IF(B18=0,99,(B13-B12)/(3*B18)))</f>
        <v>2.9145497076025499</v>
      </c>
      <c r="C22" s="559" t="str">
        <f t="shared" si="18"/>
        <v/>
      </c>
      <c r="D22" s="547" t="str">
        <f t="shared" si="18"/>
        <v/>
      </c>
      <c r="E22" s="559" t="str">
        <f t="shared" si="18"/>
        <v/>
      </c>
      <c r="F22" s="547" t="str">
        <f t="shared" si="18"/>
        <v/>
      </c>
      <c r="G22" s="559" t="str">
        <f t="shared" si="18"/>
        <v/>
      </c>
      <c r="H22" s="547" t="str">
        <f t="shared" si="18"/>
        <v/>
      </c>
      <c r="I22" s="559" t="str">
        <f t="shared" si="18"/>
        <v/>
      </c>
      <c r="J22" s="547" t="str">
        <f t="shared" si="18"/>
        <v/>
      </c>
      <c r="K22" s="559" t="str">
        <f t="shared" si="18"/>
        <v/>
      </c>
      <c r="L22" s="547" t="str">
        <f t="shared" si="18"/>
        <v/>
      </c>
      <c r="M22" s="559" t="str">
        <f t="shared" si="18"/>
        <v/>
      </c>
      <c r="N22" s="547" t="str">
        <f t="shared" si="18"/>
        <v/>
      </c>
      <c r="O22" s="559" t="str">
        <f t="shared" si="18"/>
        <v/>
      </c>
      <c r="P22" s="547" t="str">
        <f t="shared" si="18"/>
        <v/>
      </c>
      <c r="Q22" s="547" t="str">
        <f t="shared" si="18"/>
        <v/>
      </c>
      <c r="R22" s="534" t="str">
        <f t="shared" si="18"/>
        <v/>
      </c>
      <c r="S22" s="494" t="str">
        <f t="shared" si="18"/>
        <v/>
      </c>
      <c r="T22" s="494" t="str">
        <f t="shared" si="18"/>
        <v/>
      </c>
      <c r="U22" s="494" t="str">
        <f t="shared" si="18"/>
        <v/>
      </c>
      <c r="V22" s="494" t="str">
        <f t="shared" si="18"/>
        <v/>
      </c>
      <c r="W22" s="494" t="str">
        <f t="shared" si="18"/>
        <v/>
      </c>
      <c r="X22" s="494" t="str">
        <f t="shared" si="18"/>
        <v/>
      </c>
      <c r="Y22" s="494" t="str">
        <f t="shared" si="18"/>
        <v/>
      </c>
      <c r="Z22" s="494" t="str">
        <f t="shared" si="18"/>
        <v/>
      </c>
      <c r="AA22" s="494" t="str">
        <f t="shared" si="18"/>
        <v/>
      </c>
      <c r="AB22" s="494" t="str">
        <f t="shared" si="18"/>
        <v/>
      </c>
      <c r="AC22" s="494" t="str">
        <f t="shared" si="18"/>
        <v/>
      </c>
      <c r="AD22" s="494" t="str">
        <f t="shared" si="18"/>
        <v/>
      </c>
      <c r="AE22" s="494" t="str">
        <f t="shared" si="18"/>
        <v/>
      </c>
      <c r="AF22" s="494" t="str">
        <f t="shared" si="18"/>
        <v/>
      </c>
      <c r="AG22" s="494" t="str">
        <f t="shared" si="18"/>
        <v/>
      </c>
      <c r="AH22" s="494" t="str">
        <f t="shared" si="18"/>
        <v/>
      </c>
      <c r="AI22" s="494" t="str">
        <f t="shared" si="18"/>
        <v/>
      </c>
      <c r="AJ22" s="494" t="str">
        <f t="shared" si="18"/>
        <v/>
      </c>
      <c r="AK22" s="495"/>
      <c r="AL22" s="495"/>
      <c r="AM22" s="495"/>
      <c r="AN22" s="495"/>
      <c r="AO22" s="495"/>
      <c r="AP22" s="495"/>
      <c r="AQ22" s="496"/>
      <c r="AR22" s="497"/>
      <c r="AS22" s="495"/>
      <c r="AT22" s="495"/>
      <c r="AU22" s="495"/>
      <c r="AV22" s="495"/>
      <c r="AW22" s="495"/>
      <c r="AX22" s="495"/>
      <c r="AY22" s="495"/>
      <c r="AZ22" s="496"/>
      <c r="BA22" s="497"/>
      <c r="BB22" s="495"/>
      <c r="BC22" s="495"/>
      <c r="BD22" s="495"/>
      <c r="BE22" s="495"/>
      <c r="BF22" s="495"/>
      <c r="BG22" s="495"/>
      <c r="BH22" s="495"/>
      <c r="BI22" s="496"/>
      <c r="BJ22" s="497"/>
      <c r="BK22" s="495"/>
      <c r="BL22" s="495"/>
      <c r="BM22" s="495"/>
      <c r="BN22" s="495"/>
      <c r="BO22" s="495"/>
      <c r="BP22" s="495"/>
      <c r="BQ22" s="495"/>
      <c r="BR22" s="496"/>
      <c r="BS22" s="497"/>
    </row>
    <row r="23" spans="1:71" ht="12.95" customHeight="1" x14ac:dyDescent="0.2">
      <c r="A23" s="498" t="s">
        <v>469</v>
      </c>
      <c r="B23" s="547">
        <f t="shared" ref="B23:AJ23" si="19">IF(B13="","",IF(OR(B11="",B12=""),"*",IF(B18=0,99,1/B19)))</f>
        <v>0.17226789168277218</v>
      </c>
      <c r="C23" s="559" t="str">
        <f t="shared" si="19"/>
        <v/>
      </c>
      <c r="D23" s="547" t="str">
        <f t="shared" si="19"/>
        <v/>
      </c>
      <c r="E23" s="559" t="str">
        <f t="shared" si="19"/>
        <v/>
      </c>
      <c r="F23" s="547" t="str">
        <f t="shared" si="19"/>
        <v/>
      </c>
      <c r="G23" s="559" t="str">
        <f t="shared" si="19"/>
        <v/>
      </c>
      <c r="H23" s="547" t="str">
        <f t="shared" si="19"/>
        <v/>
      </c>
      <c r="I23" s="559" t="str">
        <f t="shared" si="19"/>
        <v/>
      </c>
      <c r="J23" s="547" t="str">
        <f t="shared" si="19"/>
        <v/>
      </c>
      <c r="K23" s="559" t="str">
        <f t="shared" si="19"/>
        <v/>
      </c>
      <c r="L23" s="547" t="str">
        <f t="shared" si="19"/>
        <v/>
      </c>
      <c r="M23" s="559" t="str">
        <f t="shared" si="19"/>
        <v/>
      </c>
      <c r="N23" s="547" t="str">
        <f t="shared" si="19"/>
        <v/>
      </c>
      <c r="O23" s="559" t="str">
        <f t="shared" si="19"/>
        <v/>
      </c>
      <c r="P23" s="547" t="str">
        <f t="shared" si="19"/>
        <v/>
      </c>
      <c r="Q23" s="547" t="str">
        <f t="shared" si="19"/>
        <v/>
      </c>
      <c r="R23" s="535" t="str">
        <f t="shared" si="19"/>
        <v/>
      </c>
      <c r="S23" s="493" t="str">
        <f t="shared" si="19"/>
        <v/>
      </c>
      <c r="T23" s="493" t="str">
        <f t="shared" si="19"/>
        <v/>
      </c>
      <c r="U23" s="493" t="str">
        <f t="shared" si="19"/>
        <v/>
      </c>
      <c r="V23" s="493" t="str">
        <f t="shared" si="19"/>
        <v/>
      </c>
      <c r="W23" s="493" t="str">
        <f t="shared" si="19"/>
        <v/>
      </c>
      <c r="X23" s="493" t="str">
        <f t="shared" si="19"/>
        <v/>
      </c>
      <c r="Y23" s="493" t="str">
        <f t="shared" si="19"/>
        <v/>
      </c>
      <c r="Z23" s="493" t="str">
        <f t="shared" si="19"/>
        <v/>
      </c>
      <c r="AA23" s="493" t="str">
        <f t="shared" si="19"/>
        <v/>
      </c>
      <c r="AB23" s="493" t="str">
        <f t="shared" si="19"/>
        <v/>
      </c>
      <c r="AC23" s="493" t="str">
        <f t="shared" si="19"/>
        <v/>
      </c>
      <c r="AD23" s="493" t="str">
        <f t="shared" si="19"/>
        <v/>
      </c>
      <c r="AE23" s="493" t="str">
        <f t="shared" si="19"/>
        <v/>
      </c>
      <c r="AF23" s="493" t="str">
        <f t="shared" si="19"/>
        <v/>
      </c>
      <c r="AG23" s="493" t="str">
        <f t="shared" si="19"/>
        <v/>
      </c>
      <c r="AH23" s="493" t="str">
        <f t="shared" si="19"/>
        <v/>
      </c>
      <c r="AI23" s="493" t="str">
        <f t="shared" si="19"/>
        <v/>
      </c>
      <c r="AJ23" s="493" t="str">
        <f t="shared" si="19"/>
        <v/>
      </c>
      <c r="AK23" s="495"/>
      <c r="AL23" s="495"/>
      <c r="AM23" s="495"/>
      <c r="AN23" s="495"/>
      <c r="AO23" s="495"/>
      <c r="AP23" s="495"/>
      <c r="AQ23" s="496"/>
      <c r="AR23" s="497"/>
      <c r="AS23" s="495"/>
      <c r="AT23" s="495"/>
      <c r="AU23" s="495"/>
      <c r="AV23" s="495"/>
      <c r="AW23" s="495"/>
      <c r="AX23" s="495"/>
      <c r="AY23" s="495"/>
      <c r="AZ23" s="496"/>
      <c r="BA23" s="497"/>
      <c r="BB23" s="495"/>
      <c r="BC23" s="495"/>
      <c r="BD23" s="495"/>
      <c r="BE23" s="495"/>
      <c r="BF23" s="495"/>
      <c r="BG23" s="495"/>
      <c r="BH23" s="495"/>
      <c r="BI23" s="496"/>
      <c r="BJ23" s="497"/>
      <c r="BK23" s="495"/>
      <c r="BL23" s="495"/>
      <c r="BM23" s="495"/>
      <c r="BN23" s="495"/>
      <c r="BO23" s="495"/>
      <c r="BP23" s="495"/>
      <c r="BQ23" s="495"/>
      <c r="BR23" s="496"/>
      <c r="BS23" s="497"/>
    </row>
    <row r="24" spans="1:71" ht="12.95" customHeight="1" x14ac:dyDescent="0.2">
      <c r="A24" s="499" t="s">
        <v>470</v>
      </c>
      <c r="B24" s="547">
        <f t="shared" ref="B24:AJ24" si="20">IF(B13="","",IF(OR(B11="",B12=""),"*",IF(B18=0,99,ABS(B13-(B12+(B11-B12)/2))/B17)))</f>
        <v>5.1515756040841287</v>
      </c>
      <c r="C24" s="559" t="str">
        <f t="shared" si="20"/>
        <v/>
      </c>
      <c r="D24" s="547" t="str">
        <f t="shared" si="20"/>
        <v/>
      </c>
      <c r="E24" s="559" t="str">
        <f t="shared" si="20"/>
        <v/>
      </c>
      <c r="F24" s="547" t="str">
        <f t="shared" si="20"/>
        <v/>
      </c>
      <c r="G24" s="559" t="str">
        <f t="shared" si="20"/>
        <v/>
      </c>
      <c r="H24" s="547" t="str">
        <f t="shared" si="20"/>
        <v/>
      </c>
      <c r="I24" s="559" t="str">
        <f t="shared" si="20"/>
        <v/>
      </c>
      <c r="J24" s="547" t="str">
        <f t="shared" si="20"/>
        <v/>
      </c>
      <c r="K24" s="559" t="str">
        <f t="shared" si="20"/>
        <v/>
      </c>
      <c r="L24" s="547" t="str">
        <f t="shared" si="20"/>
        <v/>
      </c>
      <c r="M24" s="559" t="str">
        <f t="shared" si="20"/>
        <v/>
      </c>
      <c r="N24" s="547" t="str">
        <f t="shared" si="20"/>
        <v/>
      </c>
      <c r="O24" s="559" t="str">
        <f t="shared" si="20"/>
        <v/>
      </c>
      <c r="P24" s="547" t="str">
        <f t="shared" si="20"/>
        <v/>
      </c>
      <c r="Q24" s="547" t="str">
        <f t="shared" si="20"/>
        <v/>
      </c>
      <c r="R24" s="535" t="str">
        <f t="shared" si="20"/>
        <v/>
      </c>
      <c r="S24" s="493" t="str">
        <f t="shared" si="20"/>
        <v/>
      </c>
      <c r="T24" s="493" t="str">
        <f t="shared" si="20"/>
        <v/>
      </c>
      <c r="U24" s="493" t="str">
        <f t="shared" si="20"/>
        <v/>
      </c>
      <c r="V24" s="493" t="str">
        <f t="shared" si="20"/>
        <v/>
      </c>
      <c r="W24" s="493" t="str">
        <f t="shared" si="20"/>
        <v/>
      </c>
      <c r="X24" s="493" t="str">
        <f t="shared" si="20"/>
        <v/>
      </c>
      <c r="Y24" s="493" t="str">
        <f t="shared" si="20"/>
        <v/>
      </c>
      <c r="Z24" s="493" t="str">
        <f t="shared" si="20"/>
        <v/>
      </c>
      <c r="AA24" s="493" t="str">
        <f t="shared" si="20"/>
        <v/>
      </c>
      <c r="AB24" s="493" t="str">
        <f t="shared" si="20"/>
        <v/>
      </c>
      <c r="AC24" s="493" t="str">
        <f t="shared" si="20"/>
        <v/>
      </c>
      <c r="AD24" s="493" t="str">
        <f t="shared" si="20"/>
        <v/>
      </c>
      <c r="AE24" s="493" t="str">
        <f t="shared" si="20"/>
        <v/>
      </c>
      <c r="AF24" s="493" t="str">
        <f t="shared" si="20"/>
        <v/>
      </c>
      <c r="AG24" s="493" t="str">
        <f t="shared" si="20"/>
        <v/>
      </c>
      <c r="AH24" s="493" t="str">
        <f t="shared" si="20"/>
        <v/>
      </c>
      <c r="AI24" s="493" t="str">
        <f t="shared" si="20"/>
        <v/>
      </c>
      <c r="AJ24" s="493" t="str">
        <f t="shared" si="20"/>
        <v/>
      </c>
      <c r="AK24" s="495"/>
      <c r="AL24" s="495"/>
      <c r="AM24" s="495"/>
      <c r="AN24" s="495"/>
      <c r="AO24" s="495"/>
      <c r="AP24" s="495"/>
      <c r="AQ24" s="496"/>
      <c r="AR24" s="497"/>
      <c r="AS24" s="495"/>
      <c r="AT24" s="495"/>
      <c r="AU24" s="495"/>
      <c r="AV24" s="495"/>
      <c r="AW24" s="495"/>
      <c r="AX24" s="495"/>
      <c r="AY24" s="495"/>
      <c r="AZ24" s="496"/>
      <c r="BA24" s="497"/>
      <c r="BB24" s="495"/>
      <c r="BC24" s="495"/>
      <c r="BD24" s="495"/>
      <c r="BE24" s="495"/>
      <c r="BF24" s="495"/>
      <c r="BG24" s="495"/>
      <c r="BH24" s="495"/>
      <c r="BI24" s="496"/>
      <c r="BJ24" s="497"/>
      <c r="BK24" s="495"/>
      <c r="BL24" s="495"/>
      <c r="BM24" s="495"/>
      <c r="BN24" s="495"/>
      <c r="BO24" s="495"/>
      <c r="BP24" s="495"/>
      <c r="BQ24" s="495"/>
      <c r="BR24" s="496"/>
      <c r="BS24" s="497"/>
    </row>
    <row r="25" spans="1:71" ht="12.95" customHeight="1" x14ac:dyDescent="0.2">
      <c r="A25" s="498" t="s">
        <v>471</v>
      </c>
      <c r="B25" s="547">
        <f t="shared" ref="B25:AG25" si="21">IF(B12="","",IF(OR(B10="",B11=""),"*",IF(B16=0,2,(B11-B12)/(6*SQRT(B17^2+(B13-B8)^2)))))</f>
        <v>0.65718886445041569</v>
      </c>
      <c r="C25" s="559" t="str">
        <f t="shared" si="21"/>
        <v/>
      </c>
      <c r="D25" s="547" t="str">
        <f t="shared" si="21"/>
        <v/>
      </c>
      <c r="E25" s="559" t="str">
        <f t="shared" si="21"/>
        <v/>
      </c>
      <c r="F25" s="547" t="str">
        <f t="shared" si="21"/>
        <v/>
      </c>
      <c r="G25" s="559" t="str">
        <f t="shared" si="21"/>
        <v/>
      </c>
      <c r="H25" s="547" t="str">
        <f t="shared" si="21"/>
        <v/>
      </c>
      <c r="I25" s="559" t="str">
        <f t="shared" si="21"/>
        <v/>
      </c>
      <c r="J25" s="547" t="str">
        <f t="shared" si="21"/>
        <v/>
      </c>
      <c r="K25" s="559" t="str">
        <f t="shared" si="21"/>
        <v/>
      </c>
      <c r="L25" s="547" t="str">
        <f t="shared" si="21"/>
        <v/>
      </c>
      <c r="M25" s="559" t="str">
        <f t="shared" si="21"/>
        <v/>
      </c>
      <c r="N25" s="547" t="str">
        <f t="shared" si="21"/>
        <v/>
      </c>
      <c r="O25" s="559" t="str">
        <f t="shared" si="21"/>
        <v/>
      </c>
      <c r="P25" s="547" t="str">
        <f t="shared" si="21"/>
        <v/>
      </c>
      <c r="Q25" s="547" t="str">
        <f t="shared" si="21"/>
        <v/>
      </c>
      <c r="R25" s="535" t="str">
        <f t="shared" si="21"/>
        <v/>
      </c>
      <c r="S25" s="493" t="str">
        <f t="shared" si="21"/>
        <v/>
      </c>
      <c r="T25" s="493" t="str">
        <f t="shared" si="21"/>
        <v/>
      </c>
      <c r="U25" s="493" t="str">
        <f t="shared" si="21"/>
        <v/>
      </c>
      <c r="V25" s="493" t="str">
        <f t="shared" si="21"/>
        <v/>
      </c>
      <c r="W25" s="493" t="str">
        <f t="shared" si="21"/>
        <v/>
      </c>
      <c r="X25" s="493" t="str">
        <f t="shared" si="21"/>
        <v/>
      </c>
      <c r="Y25" s="493" t="str">
        <f t="shared" si="21"/>
        <v/>
      </c>
      <c r="Z25" s="493" t="str">
        <f t="shared" si="21"/>
        <v/>
      </c>
      <c r="AA25" s="493" t="str">
        <f t="shared" si="21"/>
        <v/>
      </c>
      <c r="AB25" s="493" t="str">
        <f t="shared" si="21"/>
        <v/>
      </c>
      <c r="AC25" s="493" t="str">
        <f t="shared" si="21"/>
        <v/>
      </c>
      <c r="AD25" s="493" t="str">
        <f t="shared" si="21"/>
        <v/>
      </c>
      <c r="AE25" s="493" t="str">
        <f t="shared" si="21"/>
        <v/>
      </c>
      <c r="AF25" s="493" t="str">
        <f t="shared" si="21"/>
        <v/>
      </c>
      <c r="AG25" s="493" t="str">
        <f t="shared" si="21"/>
        <v/>
      </c>
      <c r="AH25" s="493" t="str">
        <f t="shared" ref="AH25:BM25" si="22">IF(AH12="","",IF(OR(AH10="",AH11=""),"*",IF(AH16=0,2,(AH11-AH12)/(6*SQRT(AH17^2+(AH13-AH8)^2)))))</f>
        <v/>
      </c>
      <c r="AI25" s="493" t="str">
        <f t="shared" si="22"/>
        <v/>
      </c>
      <c r="AJ25" s="493" t="str">
        <f t="shared" si="22"/>
        <v/>
      </c>
      <c r="AK25" s="493" t="str">
        <f t="shared" si="22"/>
        <v/>
      </c>
      <c r="AL25" s="493" t="str">
        <f t="shared" si="22"/>
        <v/>
      </c>
      <c r="AM25" s="493" t="str">
        <f t="shared" si="22"/>
        <v/>
      </c>
      <c r="AN25" s="493" t="str">
        <f t="shared" si="22"/>
        <v/>
      </c>
      <c r="AO25" s="493" t="str">
        <f t="shared" si="22"/>
        <v/>
      </c>
      <c r="AP25" s="493" t="str">
        <f t="shared" si="22"/>
        <v/>
      </c>
      <c r="AQ25" s="493" t="str">
        <f t="shared" si="22"/>
        <v/>
      </c>
      <c r="AR25" s="493" t="str">
        <f t="shared" si="22"/>
        <v/>
      </c>
      <c r="AS25" s="493" t="str">
        <f t="shared" si="22"/>
        <v/>
      </c>
      <c r="AT25" s="493" t="str">
        <f t="shared" si="22"/>
        <v/>
      </c>
      <c r="AU25" s="493" t="str">
        <f t="shared" si="22"/>
        <v/>
      </c>
      <c r="AV25" s="493" t="str">
        <f t="shared" si="22"/>
        <v/>
      </c>
      <c r="AW25" s="493" t="str">
        <f t="shared" si="22"/>
        <v/>
      </c>
      <c r="AX25" s="493" t="str">
        <f t="shared" si="22"/>
        <v/>
      </c>
      <c r="AY25" s="493" t="str">
        <f t="shared" si="22"/>
        <v/>
      </c>
      <c r="AZ25" s="493" t="str">
        <f t="shared" si="22"/>
        <v/>
      </c>
      <c r="BA25" s="493" t="str">
        <f t="shared" si="22"/>
        <v/>
      </c>
      <c r="BB25" s="493" t="str">
        <f t="shared" si="22"/>
        <v/>
      </c>
      <c r="BC25" s="493" t="str">
        <f t="shared" si="22"/>
        <v/>
      </c>
      <c r="BD25" s="493" t="str">
        <f t="shared" si="22"/>
        <v/>
      </c>
      <c r="BE25" s="493" t="str">
        <f t="shared" si="22"/>
        <v/>
      </c>
      <c r="BF25" s="493" t="str">
        <f t="shared" si="22"/>
        <v/>
      </c>
      <c r="BG25" s="493" t="str">
        <f t="shared" si="22"/>
        <v/>
      </c>
      <c r="BH25" s="493" t="str">
        <f t="shared" si="22"/>
        <v/>
      </c>
      <c r="BI25" s="493" t="str">
        <f t="shared" si="22"/>
        <v/>
      </c>
      <c r="BJ25" s="493" t="str">
        <f t="shared" si="22"/>
        <v/>
      </c>
      <c r="BK25" s="493" t="str">
        <f t="shared" si="22"/>
        <v/>
      </c>
      <c r="BL25" s="493" t="str">
        <f t="shared" si="22"/>
        <v/>
      </c>
      <c r="BM25" s="493" t="str">
        <f t="shared" si="22"/>
        <v/>
      </c>
      <c r="BN25" s="493" t="str">
        <f t="shared" ref="BN25:BS25" si="23">IF(BN12="","",IF(OR(BN10="",BN11=""),"*",IF(BN16=0,2,(BN11-BN12)/(6*SQRT(BN17^2+(BN13-BN8)^2)))))</f>
        <v/>
      </c>
      <c r="BO25" s="493" t="str">
        <f t="shared" si="23"/>
        <v/>
      </c>
      <c r="BP25" s="493" t="str">
        <f t="shared" si="23"/>
        <v/>
      </c>
      <c r="BQ25" s="493" t="str">
        <f t="shared" si="23"/>
        <v/>
      </c>
      <c r="BR25" s="493" t="str">
        <f t="shared" si="23"/>
        <v/>
      </c>
      <c r="BS25" s="493" t="str">
        <f t="shared" si="23"/>
        <v/>
      </c>
    </row>
    <row r="26" spans="1:71" ht="12.95" customHeight="1" x14ac:dyDescent="0.2">
      <c r="A26" s="498" t="s">
        <v>472</v>
      </c>
      <c r="B26" s="547">
        <f t="shared" ref="B26:AJ26" si="24">IF(B13="","",IF(OR(B11="",B12=""),"*",IF(B17=0,2,B16/(6*B17))))</f>
        <v>3.4487535424830851</v>
      </c>
      <c r="C26" s="559" t="str">
        <f t="shared" si="24"/>
        <v/>
      </c>
      <c r="D26" s="547" t="str">
        <f t="shared" si="24"/>
        <v/>
      </c>
      <c r="E26" s="559" t="str">
        <f t="shared" si="24"/>
        <v/>
      </c>
      <c r="F26" s="547" t="str">
        <f t="shared" si="24"/>
        <v/>
      </c>
      <c r="G26" s="559" t="str">
        <f t="shared" si="24"/>
        <v/>
      </c>
      <c r="H26" s="547" t="str">
        <f t="shared" si="24"/>
        <v/>
      </c>
      <c r="I26" s="559" t="str">
        <f t="shared" si="24"/>
        <v/>
      </c>
      <c r="J26" s="547" t="str">
        <f t="shared" si="24"/>
        <v/>
      </c>
      <c r="K26" s="559" t="str">
        <f t="shared" si="24"/>
        <v/>
      </c>
      <c r="L26" s="547" t="str">
        <f t="shared" si="24"/>
        <v/>
      </c>
      <c r="M26" s="559" t="str">
        <f t="shared" si="24"/>
        <v/>
      </c>
      <c r="N26" s="547" t="str">
        <f t="shared" si="24"/>
        <v/>
      </c>
      <c r="O26" s="559" t="str">
        <f t="shared" si="24"/>
        <v/>
      </c>
      <c r="P26" s="547" t="str">
        <f t="shared" si="24"/>
        <v/>
      </c>
      <c r="Q26" s="547" t="str">
        <f t="shared" si="24"/>
        <v/>
      </c>
      <c r="R26" s="535" t="str">
        <f t="shared" si="24"/>
        <v/>
      </c>
      <c r="S26" s="493" t="str">
        <f t="shared" si="24"/>
        <v/>
      </c>
      <c r="T26" s="493" t="str">
        <f t="shared" si="24"/>
        <v/>
      </c>
      <c r="U26" s="493" t="str">
        <f t="shared" si="24"/>
        <v/>
      </c>
      <c r="V26" s="493" t="str">
        <f t="shared" si="24"/>
        <v/>
      </c>
      <c r="W26" s="493" t="str">
        <f t="shared" si="24"/>
        <v/>
      </c>
      <c r="X26" s="493" t="str">
        <f t="shared" si="24"/>
        <v/>
      </c>
      <c r="Y26" s="493" t="str">
        <f t="shared" si="24"/>
        <v/>
      </c>
      <c r="Z26" s="493" t="str">
        <f t="shared" si="24"/>
        <v/>
      </c>
      <c r="AA26" s="493" t="str">
        <f t="shared" si="24"/>
        <v/>
      </c>
      <c r="AB26" s="493" t="str">
        <f t="shared" si="24"/>
        <v/>
      </c>
      <c r="AC26" s="493" t="str">
        <f t="shared" si="24"/>
        <v/>
      </c>
      <c r="AD26" s="493" t="str">
        <f t="shared" si="24"/>
        <v/>
      </c>
      <c r="AE26" s="493" t="str">
        <f t="shared" si="24"/>
        <v/>
      </c>
      <c r="AF26" s="493" t="str">
        <f t="shared" si="24"/>
        <v/>
      </c>
      <c r="AG26" s="493" t="str">
        <f t="shared" si="24"/>
        <v/>
      </c>
      <c r="AH26" s="493" t="str">
        <f t="shared" si="24"/>
        <v/>
      </c>
      <c r="AI26" s="493" t="str">
        <f t="shared" si="24"/>
        <v/>
      </c>
      <c r="AJ26" s="493" t="str">
        <f t="shared" si="24"/>
        <v/>
      </c>
      <c r="AK26" s="495"/>
      <c r="AL26" s="495"/>
      <c r="AM26" s="495"/>
      <c r="AN26" s="495"/>
      <c r="AO26" s="495"/>
      <c r="AP26" s="495"/>
      <c r="AQ26" s="496"/>
      <c r="AR26" s="497"/>
      <c r="AS26" s="495"/>
      <c r="AT26" s="495"/>
      <c r="AU26" s="495"/>
      <c r="AV26" s="495"/>
      <c r="AW26" s="495"/>
      <c r="AX26" s="495"/>
      <c r="AY26" s="495"/>
      <c r="AZ26" s="496"/>
      <c r="BA26" s="497"/>
      <c r="BB26" s="495"/>
      <c r="BC26" s="495"/>
      <c r="BD26" s="495"/>
      <c r="BE26" s="495"/>
      <c r="BF26" s="495"/>
      <c r="BG26" s="495"/>
      <c r="BH26" s="495"/>
      <c r="BI26" s="496"/>
      <c r="BJ26" s="497"/>
      <c r="BK26" s="495"/>
      <c r="BL26" s="495"/>
      <c r="BM26" s="495"/>
      <c r="BN26" s="495"/>
      <c r="BO26" s="495"/>
      <c r="BP26" s="495"/>
      <c r="BQ26" s="495"/>
      <c r="BR26" s="496"/>
      <c r="BS26" s="497"/>
    </row>
    <row r="27" spans="1:71" ht="12.95" customHeight="1" x14ac:dyDescent="0.2">
      <c r="A27" s="498" t="s">
        <v>473</v>
      </c>
      <c r="B27" s="547">
        <f t="shared" ref="B27:AJ27" si="25">IF(B13="","",MIN(B28:B29))</f>
        <v>1.7315616744550424</v>
      </c>
      <c r="C27" s="559" t="str">
        <f t="shared" si="25"/>
        <v/>
      </c>
      <c r="D27" s="547" t="str">
        <f t="shared" si="25"/>
        <v/>
      </c>
      <c r="E27" s="559" t="str">
        <f t="shared" si="25"/>
        <v/>
      </c>
      <c r="F27" s="547" t="str">
        <f t="shared" si="25"/>
        <v/>
      </c>
      <c r="G27" s="559" t="str">
        <f t="shared" si="25"/>
        <v/>
      </c>
      <c r="H27" s="547" t="str">
        <f t="shared" si="25"/>
        <v/>
      </c>
      <c r="I27" s="559" t="str">
        <f t="shared" si="25"/>
        <v/>
      </c>
      <c r="J27" s="547" t="str">
        <f t="shared" si="25"/>
        <v/>
      </c>
      <c r="K27" s="559" t="str">
        <f t="shared" si="25"/>
        <v/>
      </c>
      <c r="L27" s="547" t="str">
        <f t="shared" si="25"/>
        <v/>
      </c>
      <c r="M27" s="559" t="str">
        <f t="shared" si="25"/>
        <v/>
      </c>
      <c r="N27" s="547" t="str">
        <f t="shared" si="25"/>
        <v/>
      </c>
      <c r="O27" s="559" t="str">
        <f t="shared" si="25"/>
        <v/>
      </c>
      <c r="P27" s="547" t="str">
        <f t="shared" si="25"/>
        <v/>
      </c>
      <c r="Q27" s="547" t="str">
        <f t="shared" si="25"/>
        <v/>
      </c>
      <c r="R27" s="535" t="str">
        <f t="shared" si="25"/>
        <v/>
      </c>
      <c r="S27" s="493" t="str">
        <f t="shared" si="25"/>
        <v/>
      </c>
      <c r="T27" s="493" t="str">
        <f t="shared" si="25"/>
        <v/>
      </c>
      <c r="U27" s="493" t="str">
        <f t="shared" si="25"/>
        <v/>
      </c>
      <c r="V27" s="493" t="str">
        <f t="shared" si="25"/>
        <v/>
      </c>
      <c r="W27" s="493" t="str">
        <f t="shared" si="25"/>
        <v/>
      </c>
      <c r="X27" s="493" t="str">
        <f t="shared" si="25"/>
        <v/>
      </c>
      <c r="Y27" s="493" t="str">
        <f t="shared" si="25"/>
        <v/>
      </c>
      <c r="Z27" s="493" t="str">
        <f t="shared" si="25"/>
        <v/>
      </c>
      <c r="AA27" s="493" t="str">
        <f t="shared" si="25"/>
        <v/>
      </c>
      <c r="AB27" s="493" t="str">
        <f t="shared" si="25"/>
        <v/>
      </c>
      <c r="AC27" s="493" t="str">
        <f t="shared" si="25"/>
        <v/>
      </c>
      <c r="AD27" s="493" t="str">
        <f t="shared" si="25"/>
        <v/>
      </c>
      <c r="AE27" s="493" t="str">
        <f t="shared" si="25"/>
        <v/>
      </c>
      <c r="AF27" s="493" t="str">
        <f t="shared" si="25"/>
        <v/>
      </c>
      <c r="AG27" s="493" t="str">
        <f t="shared" si="25"/>
        <v/>
      </c>
      <c r="AH27" s="493" t="str">
        <f t="shared" si="25"/>
        <v/>
      </c>
      <c r="AI27" s="493" t="str">
        <f t="shared" si="25"/>
        <v/>
      </c>
      <c r="AJ27" s="493" t="str">
        <f t="shared" si="25"/>
        <v/>
      </c>
      <c r="AK27" s="495"/>
      <c r="AL27" s="495"/>
      <c r="AM27" s="495"/>
      <c r="AN27" s="495"/>
      <c r="AO27" s="495"/>
      <c r="AP27" s="495"/>
      <c r="AQ27" s="496"/>
      <c r="AR27" s="497"/>
      <c r="AS27" s="495"/>
      <c r="AT27" s="495"/>
      <c r="AU27" s="495"/>
      <c r="AV27" s="495"/>
      <c r="AW27" s="495"/>
      <c r="AX27" s="495"/>
      <c r="AY27" s="495"/>
      <c r="AZ27" s="496"/>
      <c r="BA27" s="497"/>
      <c r="BB27" s="495"/>
      <c r="BC27" s="495"/>
      <c r="BD27" s="495"/>
      <c r="BE27" s="495"/>
      <c r="BF27" s="495"/>
      <c r="BG27" s="495"/>
      <c r="BH27" s="495"/>
      <c r="BI27" s="496"/>
      <c r="BJ27" s="497"/>
      <c r="BK27" s="495"/>
      <c r="BL27" s="495"/>
      <c r="BM27" s="495"/>
      <c r="BN27" s="495"/>
      <c r="BO27" s="495"/>
      <c r="BP27" s="495"/>
      <c r="BQ27" s="495"/>
      <c r="BR27" s="496"/>
      <c r="BS27" s="497"/>
    </row>
    <row r="28" spans="1:71" ht="12.95" customHeight="1" x14ac:dyDescent="0.2">
      <c r="A28" s="500" t="s">
        <v>474</v>
      </c>
      <c r="B28" s="548">
        <f t="shared" ref="B28:AJ28" si="26">IF(OR(B11="",B13=""),"",IF(B17=0,99,MIN((B11-B13)/(3*B17))))</f>
        <v>5.165945410511128</v>
      </c>
      <c r="C28" s="560" t="str">
        <f t="shared" si="26"/>
        <v/>
      </c>
      <c r="D28" s="548" t="str">
        <f t="shared" si="26"/>
        <v/>
      </c>
      <c r="E28" s="560" t="str">
        <f t="shared" si="26"/>
        <v/>
      </c>
      <c r="F28" s="548" t="str">
        <f t="shared" si="26"/>
        <v/>
      </c>
      <c r="G28" s="560" t="str">
        <f t="shared" si="26"/>
        <v/>
      </c>
      <c r="H28" s="548" t="str">
        <f t="shared" si="26"/>
        <v/>
      </c>
      <c r="I28" s="560" t="str">
        <f t="shared" si="26"/>
        <v/>
      </c>
      <c r="J28" s="548" t="str">
        <f t="shared" si="26"/>
        <v/>
      </c>
      <c r="K28" s="560" t="str">
        <f t="shared" si="26"/>
        <v/>
      </c>
      <c r="L28" s="548" t="str">
        <f t="shared" si="26"/>
        <v/>
      </c>
      <c r="M28" s="560" t="str">
        <f t="shared" si="26"/>
        <v/>
      </c>
      <c r="N28" s="548" t="str">
        <f t="shared" si="26"/>
        <v/>
      </c>
      <c r="O28" s="560" t="str">
        <f t="shared" si="26"/>
        <v/>
      </c>
      <c r="P28" s="548" t="str">
        <f t="shared" si="26"/>
        <v/>
      </c>
      <c r="Q28" s="548" t="str">
        <f t="shared" si="26"/>
        <v/>
      </c>
      <c r="R28" s="536" t="str">
        <f t="shared" si="26"/>
        <v/>
      </c>
      <c r="S28" s="501" t="str">
        <f t="shared" si="26"/>
        <v/>
      </c>
      <c r="T28" s="501" t="str">
        <f t="shared" si="26"/>
        <v/>
      </c>
      <c r="U28" s="501" t="str">
        <f t="shared" si="26"/>
        <v/>
      </c>
      <c r="V28" s="501" t="str">
        <f t="shared" si="26"/>
        <v/>
      </c>
      <c r="W28" s="501" t="str">
        <f t="shared" si="26"/>
        <v/>
      </c>
      <c r="X28" s="501" t="str">
        <f t="shared" si="26"/>
        <v/>
      </c>
      <c r="Y28" s="501" t="str">
        <f t="shared" si="26"/>
        <v/>
      </c>
      <c r="Z28" s="501" t="str">
        <f t="shared" si="26"/>
        <v/>
      </c>
      <c r="AA28" s="501" t="str">
        <f t="shared" si="26"/>
        <v/>
      </c>
      <c r="AB28" s="501" t="str">
        <f t="shared" si="26"/>
        <v/>
      </c>
      <c r="AC28" s="501" t="str">
        <f t="shared" si="26"/>
        <v/>
      </c>
      <c r="AD28" s="501" t="str">
        <f t="shared" si="26"/>
        <v/>
      </c>
      <c r="AE28" s="501" t="str">
        <f t="shared" si="26"/>
        <v/>
      </c>
      <c r="AF28" s="501" t="str">
        <f t="shared" si="26"/>
        <v/>
      </c>
      <c r="AG28" s="501" t="str">
        <f t="shared" si="26"/>
        <v/>
      </c>
      <c r="AH28" s="501" t="str">
        <f t="shared" si="26"/>
        <v/>
      </c>
      <c r="AI28" s="501" t="str">
        <f t="shared" si="26"/>
        <v/>
      </c>
      <c r="AJ28" s="501" t="str">
        <f t="shared" si="26"/>
        <v/>
      </c>
      <c r="AK28" s="502"/>
      <c r="AL28" s="502"/>
      <c r="AM28" s="502"/>
      <c r="AN28" s="502"/>
      <c r="AO28" s="502"/>
      <c r="AP28" s="502"/>
      <c r="AQ28" s="503"/>
      <c r="AR28" s="504"/>
      <c r="AS28" s="502"/>
      <c r="AT28" s="502"/>
      <c r="AU28" s="502"/>
      <c r="AV28" s="502"/>
      <c r="AW28" s="502"/>
      <c r="AX28" s="502"/>
      <c r="AY28" s="502"/>
      <c r="AZ28" s="503"/>
      <c r="BA28" s="504"/>
      <c r="BB28" s="502"/>
      <c r="BC28" s="502"/>
      <c r="BD28" s="502"/>
      <c r="BE28" s="502"/>
      <c r="BF28" s="502"/>
      <c r="BG28" s="502"/>
      <c r="BH28" s="502"/>
      <c r="BI28" s="503"/>
      <c r="BJ28" s="504"/>
      <c r="BK28" s="502"/>
      <c r="BL28" s="502"/>
      <c r="BM28" s="502"/>
      <c r="BN28" s="502"/>
      <c r="BO28" s="502"/>
      <c r="BP28" s="502"/>
      <c r="BQ28" s="502"/>
      <c r="BR28" s="503"/>
      <c r="BS28" s="504"/>
    </row>
    <row r="29" spans="1:71" ht="12.95" customHeight="1" thickBot="1" x14ac:dyDescent="0.25">
      <c r="A29" s="505" t="s">
        <v>475</v>
      </c>
      <c r="B29" s="549">
        <f t="shared" ref="B29:AJ29" si="27">IF(OR(B12="",B13=""),"",IF(B17=0,99,(B13-B12)/(3*B17)))</f>
        <v>1.7315616744550424</v>
      </c>
      <c r="C29" s="561" t="str">
        <f t="shared" si="27"/>
        <v/>
      </c>
      <c r="D29" s="549" t="str">
        <f t="shared" si="27"/>
        <v/>
      </c>
      <c r="E29" s="561" t="str">
        <f t="shared" si="27"/>
        <v/>
      </c>
      <c r="F29" s="549" t="str">
        <f t="shared" si="27"/>
        <v/>
      </c>
      <c r="G29" s="561" t="str">
        <f t="shared" si="27"/>
        <v/>
      </c>
      <c r="H29" s="549" t="str">
        <f t="shared" si="27"/>
        <v/>
      </c>
      <c r="I29" s="561" t="str">
        <f t="shared" si="27"/>
        <v/>
      </c>
      <c r="J29" s="549" t="str">
        <f t="shared" si="27"/>
        <v/>
      </c>
      <c r="K29" s="561" t="str">
        <f t="shared" si="27"/>
        <v/>
      </c>
      <c r="L29" s="549" t="str">
        <f t="shared" si="27"/>
        <v/>
      </c>
      <c r="M29" s="561" t="str">
        <f t="shared" si="27"/>
        <v/>
      </c>
      <c r="N29" s="549" t="str">
        <f t="shared" si="27"/>
        <v/>
      </c>
      <c r="O29" s="561" t="str">
        <f t="shared" si="27"/>
        <v/>
      </c>
      <c r="P29" s="549" t="str">
        <f t="shared" si="27"/>
        <v/>
      </c>
      <c r="Q29" s="549" t="str">
        <f t="shared" si="27"/>
        <v/>
      </c>
      <c r="R29" s="537" t="str">
        <f t="shared" si="27"/>
        <v/>
      </c>
      <c r="S29" s="506" t="str">
        <f t="shared" si="27"/>
        <v/>
      </c>
      <c r="T29" s="506" t="str">
        <f t="shared" si="27"/>
        <v/>
      </c>
      <c r="U29" s="506" t="str">
        <f t="shared" si="27"/>
        <v/>
      </c>
      <c r="V29" s="506" t="str">
        <f t="shared" si="27"/>
        <v/>
      </c>
      <c r="W29" s="506" t="str">
        <f t="shared" si="27"/>
        <v/>
      </c>
      <c r="X29" s="506" t="str">
        <f t="shared" si="27"/>
        <v/>
      </c>
      <c r="Y29" s="506" t="str">
        <f t="shared" si="27"/>
        <v/>
      </c>
      <c r="Z29" s="506" t="str">
        <f t="shared" si="27"/>
        <v/>
      </c>
      <c r="AA29" s="506" t="str">
        <f t="shared" si="27"/>
        <v/>
      </c>
      <c r="AB29" s="506" t="str">
        <f t="shared" si="27"/>
        <v/>
      </c>
      <c r="AC29" s="506" t="str">
        <f t="shared" si="27"/>
        <v/>
      </c>
      <c r="AD29" s="506" t="str">
        <f t="shared" si="27"/>
        <v/>
      </c>
      <c r="AE29" s="506" t="str">
        <f t="shared" si="27"/>
        <v/>
      </c>
      <c r="AF29" s="506" t="str">
        <f t="shared" si="27"/>
        <v/>
      </c>
      <c r="AG29" s="506" t="str">
        <f t="shared" si="27"/>
        <v/>
      </c>
      <c r="AH29" s="506" t="str">
        <f t="shared" si="27"/>
        <v/>
      </c>
      <c r="AI29" s="506" t="str">
        <f t="shared" si="27"/>
        <v/>
      </c>
      <c r="AJ29" s="506" t="str">
        <f t="shared" si="27"/>
        <v/>
      </c>
      <c r="AK29" s="507"/>
      <c r="AL29" s="507"/>
      <c r="AM29" s="507"/>
      <c r="AN29" s="507"/>
      <c r="AO29" s="507"/>
      <c r="AP29" s="507"/>
      <c r="AQ29" s="508"/>
      <c r="AR29" s="504"/>
      <c r="AS29" s="507"/>
      <c r="AT29" s="507"/>
      <c r="AU29" s="507"/>
      <c r="AV29" s="507"/>
      <c r="AW29" s="507"/>
      <c r="AX29" s="507"/>
      <c r="AY29" s="507"/>
      <c r="AZ29" s="508"/>
      <c r="BA29" s="504"/>
      <c r="BB29" s="507"/>
      <c r="BC29" s="507"/>
      <c r="BD29" s="507"/>
      <c r="BE29" s="507"/>
      <c r="BF29" s="507"/>
      <c r="BG29" s="507"/>
      <c r="BH29" s="507"/>
      <c r="BI29" s="508"/>
      <c r="BJ29" s="504"/>
      <c r="BK29" s="507"/>
      <c r="BL29" s="507"/>
      <c r="BM29" s="507"/>
      <c r="BN29" s="507"/>
      <c r="BO29" s="507"/>
      <c r="BP29" s="507"/>
      <c r="BQ29" s="507"/>
      <c r="BR29" s="508"/>
      <c r="BS29" s="504"/>
    </row>
    <row r="30" spans="1:71" ht="12.95" customHeight="1" thickBot="1" x14ac:dyDescent="0.25">
      <c r="A30" s="428"/>
      <c r="B30" s="429"/>
      <c r="C30" s="562"/>
      <c r="D30" s="429"/>
      <c r="E30" s="562"/>
      <c r="F30" s="429"/>
      <c r="G30" s="562"/>
      <c r="H30" s="429"/>
      <c r="I30" s="562"/>
      <c r="J30" s="550"/>
      <c r="K30" s="430"/>
      <c r="L30" s="550"/>
      <c r="M30" s="430"/>
      <c r="N30" s="550"/>
      <c r="O30" s="430"/>
      <c r="P30" s="550"/>
      <c r="Q30" s="55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  <c r="AO30" s="430"/>
      <c r="AP30" s="430"/>
      <c r="AQ30" s="431"/>
      <c r="AR30" s="430"/>
      <c r="AS30" s="430"/>
      <c r="AT30" s="430"/>
      <c r="AU30" s="430"/>
      <c r="AV30" s="430"/>
      <c r="AW30" s="430"/>
      <c r="AX30" s="430"/>
      <c r="AY30" s="430"/>
      <c r="AZ30" s="431"/>
      <c r="BA30" s="430"/>
      <c r="BB30" s="430"/>
      <c r="BC30" s="430"/>
      <c r="BD30" s="430"/>
      <c r="BE30" s="430"/>
      <c r="BF30" s="430"/>
      <c r="BG30" s="430"/>
      <c r="BH30" s="430"/>
      <c r="BI30" s="431"/>
      <c r="BJ30" s="430"/>
      <c r="BK30" s="430"/>
      <c r="BL30" s="430"/>
      <c r="BM30" s="430"/>
      <c r="BN30" s="430"/>
      <c r="BO30" s="430"/>
      <c r="BP30" s="430"/>
      <c r="BQ30" s="430"/>
      <c r="BR30" s="431"/>
      <c r="BS30" s="430"/>
    </row>
    <row r="31" spans="1:71" s="529" customFormat="1" ht="12.95" customHeight="1" x14ac:dyDescent="0.2">
      <c r="A31" s="523" t="s">
        <v>476</v>
      </c>
      <c r="B31" s="551" t="s">
        <v>477</v>
      </c>
      <c r="C31" s="523" t="s">
        <v>405</v>
      </c>
      <c r="D31" s="551" t="s">
        <v>391</v>
      </c>
      <c r="E31" s="523" t="s">
        <v>392</v>
      </c>
      <c r="F31" s="551" t="s">
        <v>393</v>
      </c>
      <c r="G31" s="523" t="s">
        <v>394</v>
      </c>
      <c r="H31" s="551" t="s">
        <v>395</v>
      </c>
      <c r="I31" s="523" t="s">
        <v>396</v>
      </c>
      <c r="J31" s="551" t="s">
        <v>397</v>
      </c>
      <c r="K31" s="523" t="s">
        <v>398</v>
      </c>
      <c r="L31" s="551" t="s">
        <v>399</v>
      </c>
      <c r="M31" s="523" t="s">
        <v>400</v>
      </c>
      <c r="N31" s="551" t="s">
        <v>401</v>
      </c>
      <c r="O31" s="523" t="s">
        <v>402</v>
      </c>
      <c r="P31" s="551" t="s">
        <v>403</v>
      </c>
      <c r="Q31" s="551" t="s">
        <v>404</v>
      </c>
      <c r="R31" s="538" t="s">
        <v>478</v>
      </c>
      <c r="S31" s="524" t="s">
        <v>406</v>
      </c>
      <c r="T31" s="524" t="s">
        <v>407</v>
      </c>
      <c r="U31" s="524" t="s">
        <v>408</v>
      </c>
      <c r="V31" s="524" t="s">
        <v>409</v>
      </c>
      <c r="W31" s="524" t="s">
        <v>410</v>
      </c>
      <c r="X31" s="524" t="s">
        <v>411</v>
      </c>
      <c r="Y31" s="524" t="s">
        <v>412</v>
      </c>
      <c r="Z31" s="524" t="s">
        <v>413</v>
      </c>
      <c r="AA31" s="524" t="s">
        <v>414</v>
      </c>
      <c r="AB31" s="524" t="s">
        <v>415</v>
      </c>
      <c r="AC31" s="524" t="s">
        <v>416</v>
      </c>
      <c r="AD31" s="524" t="s">
        <v>417</v>
      </c>
      <c r="AE31" s="524" t="s">
        <v>418</v>
      </c>
      <c r="AF31" s="524" t="s">
        <v>419</v>
      </c>
      <c r="AG31" s="524" t="s">
        <v>420</v>
      </c>
      <c r="AH31" s="524" t="s">
        <v>421</v>
      </c>
      <c r="AI31" s="524" t="s">
        <v>422</v>
      </c>
      <c r="AJ31" s="524" t="s">
        <v>423</v>
      </c>
      <c r="AK31" s="525" t="s">
        <v>168</v>
      </c>
      <c r="AL31" s="526" t="s">
        <v>479</v>
      </c>
      <c r="AM31" s="526" t="s">
        <v>480</v>
      </c>
      <c r="AN31" s="526" t="s">
        <v>481</v>
      </c>
      <c r="AO31" s="526" t="s">
        <v>482</v>
      </c>
      <c r="AP31" s="526" t="s">
        <v>483</v>
      </c>
      <c r="AQ31" s="527" t="s">
        <v>484</v>
      </c>
      <c r="AR31" s="528" t="s">
        <v>485</v>
      </c>
      <c r="AS31" s="525" t="s">
        <v>486</v>
      </c>
      <c r="AT31" s="525" t="s">
        <v>487</v>
      </c>
      <c r="AU31" s="526" t="s">
        <v>488</v>
      </c>
      <c r="AV31" s="526" t="s">
        <v>489</v>
      </c>
      <c r="AW31" s="526" t="s">
        <v>490</v>
      </c>
      <c r="AX31" s="526" t="s">
        <v>491</v>
      </c>
      <c r="AY31" s="526" t="s">
        <v>492</v>
      </c>
      <c r="AZ31" s="527" t="s">
        <v>493</v>
      </c>
      <c r="BA31" s="528" t="s">
        <v>494</v>
      </c>
      <c r="BB31" s="525" t="s">
        <v>495</v>
      </c>
      <c r="BC31" s="525" t="s">
        <v>496</v>
      </c>
      <c r="BD31" s="526" t="s">
        <v>497</v>
      </c>
      <c r="BE31" s="526" t="s">
        <v>498</v>
      </c>
      <c r="BF31" s="526" t="s">
        <v>499</v>
      </c>
      <c r="BG31" s="526" t="s">
        <v>500</v>
      </c>
      <c r="BH31" s="526" t="s">
        <v>501</v>
      </c>
      <c r="BI31" s="527" t="s">
        <v>502</v>
      </c>
      <c r="BJ31" s="528" t="s">
        <v>503</v>
      </c>
      <c r="BK31" s="525" t="s">
        <v>504</v>
      </c>
      <c r="BL31" s="525" t="s">
        <v>505</v>
      </c>
      <c r="BM31" s="526" t="s">
        <v>506</v>
      </c>
      <c r="BN31" s="526" t="s">
        <v>507</v>
      </c>
      <c r="BO31" s="526" t="s">
        <v>508</v>
      </c>
      <c r="BP31" s="526" t="s">
        <v>509</v>
      </c>
      <c r="BQ31" s="526" t="s">
        <v>510</v>
      </c>
      <c r="BR31" s="527" t="s">
        <v>511</v>
      </c>
      <c r="BS31" s="528" t="s">
        <v>512</v>
      </c>
    </row>
    <row r="32" spans="1:71" s="469" customFormat="1" ht="12.95" customHeight="1" x14ac:dyDescent="0.2">
      <c r="A32" s="509">
        <v>1</v>
      </c>
      <c r="B32" s="516">
        <v>158.47999999999999</v>
      </c>
      <c r="C32" s="540"/>
      <c r="D32" s="516"/>
      <c r="E32" s="540"/>
      <c r="F32" s="516"/>
      <c r="G32" s="540"/>
      <c r="H32" s="516"/>
      <c r="I32" s="540"/>
      <c r="J32" s="516"/>
      <c r="K32" s="540"/>
      <c r="L32" s="516"/>
      <c r="M32" s="540"/>
      <c r="N32" s="516"/>
      <c r="O32" s="540"/>
      <c r="P32" s="516"/>
      <c r="Q32" s="516"/>
      <c r="R32" s="539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1"/>
      <c r="AL32" s="512"/>
      <c r="AM32" s="512"/>
      <c r="AN32" s="512"/>
      <c r="AO32" s="512"/>
      <c r="AP32" s="512"/>
      <c r="AQ32" s="513"/>
      <c r="AR32" s="514"/>
      <c r="AS32" s="511"/>
      <c r="AT32" s="511"/>
      <c r="AU32" s="512"/>
      <c r="AV32" s="512"/>
      <c r="AW32" s="512"/>
      <c r="AX32" s="512"/>
      <c r="AY32" s="512"/>
      <c r="AZ32" s="513"/>
      <c r="BA32" s="514"/>
      <c r="BB32" s="511"/>
      <c r="BC32" s="511"/>
      <c r="BD32" s="512"/>
      <c r="BE32" s="512"/>
      <c r="BF32" s="512"/>
      <c r="BG32" s="512"/>
      <c r="BH32" s="512"/>
      <c r="BI32" s="513"/>
      <c r="BJ32" s="514"/>
      <c r="BK32" s="511"/>
      <c r="BL32" s="511"/>
      <c r="BM32" s="512"/>
      <c r="BN32" s="512"/>
      <c r="BO32" s="512"/>
      <c r="BP32" s="512"/>
      <c r="BQ32" s="512"/>
      <c r="BR32" s="513"/>
      <c r="BS32" s="514"/>
    </row>
    <row r="33" spans="1:71" s="469" customFormat="1" ht="12.95" customHeight="1" x14ac:dyDescent="0.2">
      <c r="A33" s="509">
        <f>A32+1</f>
        <v>2</v>
      </c>
      <c r="B33" s="516">
        <v>158.43</v>
      </c>
      <c r="C33" s="540"/>
      <c r="D33" s="516"/>
      <c r="E33" s="540"/>
      <c r="F33" s="516"/>
      <c r="G33" s="540"/>
      <c r="H33" s="516"/>
      <c r="I33" s="540"/>
      <c r="J33" s="516"/>
      <c r="K33" s="540"/>
      <c r="L33" s="516"/>
      <c r="M33" s="540"/>
      <c r="N33" s="516"/>
      <c r="O33" s="540"/>
      <c r="P33" s="516"/>
      <c r="Q33" s="516"/>
      <c r="R33" s="539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1">
        <f t="shared" ref="AK33:AZ48" si="28">IF(B33="","",ABS(B32-B33))</f>
        <v>4.9999999999982947E-2</v>
      </c>
      <c r="AL33" s="512" t="str">
        <f t="shared" si="28"/>
        <v/>
      </c>
      <c r="AM33" s="512" t="str">
        <f t="shared" si="28"/>
        <v/>
      </c>
      <c r="AN33" s="512" t="str">
        <f t="shared" si="28"/>
        <v/>
      </c>
      <c r="AO33" s="512" t="str">
        <f t="shared" si="28"/>
        <v/>
      </c>
      <c r="AP33" s="512" t="str">
        <f t="shared" si="28"/>
        <v/>
      </c>
      <c r="AQ33" s="513" t="str">
        <f t="shared" si="28"/>
        <v/>
      </c>
      <c r="AR33" s="514" t="str">
        <f t="shared" si="28"/>
        <v/>
      </c>
      <c r="AS33" s="511" t="str">
        <f t="shared" si="28"/>
        <v/>
      </c>
      <c r="AT33" s="511" t="str">
        <f t="shared" si="28"/>
        <v/>
      </c>
      <c r="AU33" s="512" t="str">
        <f t="shared" si="28"/>
        <v/>
      </c>
      <c r="AV33" s="512" t="str">
        <f t="shared" si="28"/>
        <v/>
      </c>
      <c r="AW33" s="512" t="str">
        <f t="shared" si="28"/>
        <v/>
      </c>
      <c r="AX33" s="512" t="str">
        <f t="shared" si="28"/>
        <v/>
      </c>
      <c r="AY33" s="512" t="str">
        <f t="shared" si="28"/>
        <v/>
      </c>
      <c r="AZ33" s="512" t="str">
        <f t="shared" si="28"/>
        <v/>
      </c>
      <c r="BA33" s="512" t="str">
        <f t="shared" ref="BA33:BP47" si="29">IF(R33="","",ABS(R32-R33))</f>
        <v/>
      </c>
      <c r="BB33" s="512" t="str">
        <f t="shared" si="29"/>
        <v/>
      </c>
      <c r="BC33" s="512" t="str">
        <f t="shared" si="29"/>
        <v/>
      </c>
      <c r="BD33" s="512" t="str">
        <f t="shared" si="29"/>
        <v/>
      </c>
      <c r="BE33" s="512" t="str">
        <f t="shared" si="29"/>
        <v/>
      </c>
      <c r="BF33" s="512" t="str">
        <f t="shared" si="29"/>
        <v/>
      </c>
      <c r="BG33" s="512" t="str">
        <f t="shared" si="29"/>
        <v/>
      </c>
      <c r="BH33" s="512" t="str">
        <f t="shared" si="29"/>
        <v/>
      </c>
      <c r="BI33" s="512" t="str">
        <f t="shared" si="29"/>
        <v/>
      </c>
      <c r="BJ33" s="512" t="str">
        <f t="shared" si="29"/>
        <v/>
      </c>
      <c r="BK33" s="512" t="str">
        <f t="shared" si="29"/>
        <v/>
      </c>
      <c r="BL33" s="512" t="str">
        <f t="shared" si="29"/>
        <v/>
      </c>
      <c r="BM33" s="512" t="str">
        <f t="shared" si="29"/>
        <v/>
      </c>
      <c r="BN33" s="512" t="str">
        <f t="shared" si="29"/>
        <v/>
      </c>
      <c r="BO33" s="512" t="str">
        <f t="shared" si="29"/>
        <v/>
      </c>
      <c r="BP33" s="512" t="str">
        <f t="shared" si="29"/>
        <v/>
      </c>
      <c r="BQ33" s="512" t="str">
        <f t="shared" ref="BK33:BS48" si="30">IF(AH33="","",ABS(AH32-AH33))</f>
        <v/>
      </c>
      <c r="BR33" s="512" t="str">
        <f t="shared" si="30"/>
        <v/>
      </c>
      <c r="BS33" s="512" t="str">
        <f t="shared" si="30"/>
        <v/>
      </c>
    </row>
    <row r="34" spans="1:71" s="469" customFormat="1" ht="12.95" customHeight="1" x14ac:dyDescent="0.2">
      <c r="A34" s="509">
        <f t="shared" ref="A34:A97" si="31">A33+1</f>
        <v>3</v>
      </c>
      <c r="B34" s="516">
        <v>158.36000000000001</v>
      </c>
      <c r="C34" s="540"/>
      <c r="D34" s="516"/>
      <c r="E34" s="540"/>
      <c r="F34" s="516"/>
      <c r="G34" s="540"/>
      <c r="H34" s="516"/>
      <c r="I34" s="540"/>
      <c r="J34" s="516"/>
      <c r="K34" s="540"/>
      <c r="L34" s="516"/>
      <c r="M34" s="540"/>
      <c r="N34" s="516"/>
      <c r="O34" s="540"/>
      <c r="P34" s="516"/>
      <c r="Q34" s="516"/>
      <c r="R34" s="539"/>
      <c r="S34" s="510"/>
      <c r="T34" s="510"/>
      <c r="U34" s="510"/>
      <c r="V34" s="510"/>
      <c r="W34" s="510"/>
      <c r="X34" s="510"/>
      <c r="Y34" s="510"/>
      <c r="Z34" s="510"/>
      <c r="AA34" s="510"/>
      <c r="AB34" s="510"/>
      <c r="AC34" s="510"/>
      <c r="AD34" s="510"/>
      <c r="AE34" s="510"/>
      <c r="AF34" s="510"/>
      <c r="AG34" s="510"/>
      <c r="AH34" s="510"/>
      <c r="AI34" s="510"/>
      <c r="AJ34" s="510"/>
      <c r="AK34" s="511">
        <f t="shared" si="28"/>
        <v>6.9999999999993179E-2</v>
      </c>
      <c r="AL34" s="512" t="str">
        <f t="shared" si="28"/>
        <v/>
      </c>
      <c r="AM34" s="512" t="str">
        <f t="shared" si="28"/>
        <v/>
      </c>
      <c r="AN34" s="512" t="str">
        <f t="shared" si="28"/>
        <v/>
      </c>
      <c r="AO34" s="512" t="str">
        <f t="shared" si="28"/>
        <v/>
      </c>
      <c r="AP34" s="512" t="str">
        <f t="shared" si="28"/>
        <v/>
      </c>
      <c r="AQ34" s="513" t="str">
        <f t="shared" si="28"/>
        <v/>
      </c>
      <c r="AR34" s="514" t="str">
        <f t="shared" si="28"/>
        <v/>
      </c>
      <c r="AS34" s="511" t="str">
        <f t="shared" si="28"/>
        <v/>
      </c>
      <c r="AT34" s="511" t="str">
        <f t="shared" si="28"/>
        <v/>
      </c>
      <c r="AU34" s="512" t="str">
        <f t="shared" si="28"/>
        <v/>
      </c>
      <c r="AV34" s="512" t="str">
        <f t="shared" si="28"/>
        <v/>
      </c>
      <c r="AW34" s="512" t="str">
        <f t="shared" si="28"/>
        <v/>
      </c>
      <c r="AX34" s="512" t="str">
        <f t="shared" si="28"/>
        <v/>
      </c>
      <c r="AY34" s="512" t="str">
        <f t="shared" si="28"/>
        <v/>
      </c>
      <c r="AZ34" s="512" t="str">
        <f t="shared" si="28"/>
        <v/>
      </c>
      <c r="BA34" s="512" t="str">
        <f t="shared" si="29"/>
        <v/>
      </c>
      <c r="BB34" s="512" t="str">
        <f t="shared" si="29"/>
        <v/>
      </c>
      <c r="BC34" s="512" t="str">
        <f t="shared" si="29"/>
        <v/>
      </c>
      <c r="BD34" s="512" t="str">
        <f t="shared" si="29"/>
        <v/>
      </c>
      <c r="BE34" s="512" t="str">
        <f t="shared" si="29"/>
        <v/>
      </c>
      <c r="BF34" s="512" t="str">
        <f t="shared" si="29"/>
        <v/>
      </c>
      <c r="BG34" s="512" t="str">
        <f t="shared" si="29"/>
        <v/>
      </c>
      <c r="BH34" s="512" t="str">
        <f t="shared" si="29"/>
        <v/>
      </c>
      <c r="BI34" s="512" t="str">
        <f t="shared" si="29"/>
        <v/>
      </c>
      <c r="BJ34" s="512" t="str">
        <f t="shared" si="29"/>
        <v/>
      </c>
      <c r="BK34" s="512" t="str">
        <f t="shared" si="29"/>
        <v/>
      </c>
      <c r="BL34" s="512" t="str">
        <f t="shared" si="29"/>
        <v/>
      </c>
      <c r="BM34" s="512" t="str">
        <f t="shared" si="29"/>
        <v/>
      </c>
      <c r="BN34" s="512" t="str">
        <f t="shared" si="29"/>
        <v/>
      </c>
      <c r="BO34" s="512" t="str">
        <f t="shared" si="29"/>
        <v/>
      </c>
      <c r="BP34" s="512" t="str">
        <f t="shared" si="29"/>
        <v/>
      </c>
      <c r="BQ34" s="512" t="str">
        <f t="shared" si="30"/>
        <v/>
      </c>
      <c r="BR34" s="512" t="str">
        <f t="shared" si="30"/>
        <v/>
      </c>
      <c r="BS34" s="512" t="str">
        <f t="shared" si="30"/>
        <v/>
      </c>
    </row>
    <row r="35" spans="1:71" s="469" customFormat="1" ht="12.95" customHeight="1" x14ac:dyDescent="0.2">
      <c r="A35" s="509">
        <f t="shared" si="31"/>
        <v>4</v>
      </c>
      <c r="B35" s="516">
        <v>158.43</v>
      </c>
      <c r="C35" s="540"/>
      <c r="D35" s="516"/>
      <c r="E35" s="540"/>
      <c r="F35" s="516"/>
      <c r="G35" s="540"/>
      <c r="H35" s="516"/>
      <c r="I35" s="540"/>
      <c r="J35" s="516"/>
      <c r="K35" s="540"/>
      <c r="L35" s="516"/>
      <c r="M35" s="540"/>
      <c r="N35" s="516"/>
      <c r="O35" s="540"/>
      <c r="P35" s="516"/>
      <c r="Q35" s="516"/>
      <c r="R35" s="540"/>
      <c r="S35" s="515"/>
      <c r="T35" s="515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5"/>
      <c r="AI35" s="515"/>
      <c r="AJ35" s="515"/>
      <c r="AK35" s="511">
        <f t="shared" si="28"/>
        <v>6.9999999999993179E-2</v>
      </c>
      <c r="AL35" s="512" t="str">
        <f t="shared" si="28"/>
        <v/>
      </c>
      <c r="AM35" s="512" t="str">
        <f t="shared" si="28"/>
        <v/>
      </c>
      <c r="AN35" s="512" t="str">
        <f t="shared" si="28"/>
        <v/>
      </c>
      <c r="AO35" s="512" t="str">
        <f t="shared" si="28"/>
        <v/>
      </c>
      <c r="AP35" s="512" t="str">
        <f t="shared" si="28"/>
        <v/>
      </c>
      <c r="AQ35" s="513" t="str">
        <f t="shared" si="28"/>
        <v/>
      </c>
      <c r="AR35" s="514" t="str">
        <f t="shared" si="28"/>
        <v/>
      </c>
      <c r="AS35" s="511" t="str">
        <f t="shared" si="28"/>
        <v/>
      </c>
      <c r="AT35" s="511" t="str">
        <f t="shared" si="28"/>
        <v/>
      </c>
      <c r="AU35" s="512" t="str">
        <f t="shared" si="28"/>
        <v/>
      </c>
      <c r="AV35" s="512" t="str">
        <f t="shared" si="28"/>
        <v/>
      </c>
      <c r="AW35" s="512" t="str">
        <f t="shared" si="28"/>
        <v/>
      </c>
      <c r="AX35" s="512" t="str">
        <f t="shared" si="28"/>
        <v/>
      </c>
      <c r="AY35" s="512" t="str">
        <f t="shared" si="28"/>
        <v/>
      </c>
      <c r="AZ35" s="512" t="str">
        <f t="shared" si="28"/>
        <v/>
      </c>
      <c r="BA35" s="512" t="str">
        <f t="shared" si="29"/>
        <v/>
      </c>
      <c r="BB35" s="512" t="str">
        <f t="shared" si="29"/>
        <v/>
      </c>
      <c r="BC35" s="512" t="str">
        <f t="shared" si="29"/>
        <v/>
      </c>
      <c r="BD35" s="512" t="str">
        <f t="shared" si="29"/>
        <v/>
      </c>
      <c r="BE35" s="512" t="str">
        <f t="shared" si="29"/>
        <v/>
      </c>
      <c r="BF35" s="512" t="str">
        <f t="shared" si="29"/>
        <v/>
      </c>
      <c r="BG35" s="512" t="str">
        <f t="shared" si="29"/>
        <v/>
      </c>
      <c r="BH35" s="512" t="str">
        <f t="shared" si="29"/>
        <v/>
      </c>
      <c r="BI35" s="512" t="str">
        <f t="shared" si="29"/>
        <v/>
      </c>
      <c r="BJ35" s="512" t="str">
        <f t="shared" si="29"/>
        <v/>
      </c>
      <c r="BK35" s="512" t="str">
        <f t="shared" si="29"/>
        <v/>
      </c>
      <c r="BL35" s="512" t="str">
        <f t="shared" si="29"/>
        <v/>
      </c>
      <c r="BM35" s="512" t="str">
        <f t="shared" si="29"/>
        <v/>
      </c>
      <c r="BN35" s="512" t="str">
        <f t="shared" si="29"/>
        <v/>
      </c>
      <c r="BO35" s="512" t="str">
        <f t="shared" si="29"/>
        <v/>
      </c>
      <c r="BP35" s="512" t="str">
        <f t="shared" si="29"/>
        <v/>
      </c>
      <c r="BQ35" s="512" t="str">
        <f t="shared" si="30"/>
        <v/>
      </c>
      <c r="BR35" s="512" t="str">
        <f t="shared" si="30"/>
        <v/>
      </c>
      <c r="BS35" s="512" t="str">
        <f t="shared" si="30"/>
        <v/>
      </c>
    </row>
    <row r="36" spans="1:71" s="469" customFormat="1" ht="12.95" customHeight="1" x14ac:dyDescent="0.2">
      <c r="A36" s="509">
        <f t="shared" si="31"/>
        <v>5</v>
      </c>
      <c r="B36" s="516">
        <v>158.29</v>
      </c>
      <c r="C36" s="540"/>
      <c r="D36" s="516"/>
      <c r="E36" s="540"/>
      <c r="F36" s="516"/>
      <c r="G36" s="540"/>
      <c r="H36" s="516"/>
      <c r="I36" s="540"/>
      <c r="J36" s="516"/>
      <c r="K36" s="540"/>
      <c r="L36" s="516"/>
      <c r="M36" s="540"/>
      <c r="N36" s="516"/>
      <c r="O36" s="540"/>
      <c r="P36" s="516"/>
      <c r="Q36" s="516"/>
      <c r="R36" s="540"/>
      <c r="S36" s="515"/>
      <c r="T36" s="515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11">
        <f t="shared" si="28"/>
        <v>0.14000000000001478</v>
      </c>
      <c r="AL36" s="512" t="str">
        <f t="shared" si="28"/>
        <v/>
      </c>
      <c r="AM36" s="512" t="str">
        <f t="shared" si="28"/>
        <v/>
      </c>
      <c r="AN36" s="512" t="str">
        <f t="shared" si="28"/>
        <v/>
      </c>
      <c r="AO36" s="512" t="str">
        <f t="shared" si="28"/>
        <v/>
      </c>
      <c r="AP36" s="512" t="str">
        <f t="shared" si="28"/>
        <v/>
      </c>
      <c r="AQ36" s="513" t="str">
        <f t="shared" si="28"/>
        <v/>
      </c>
      <c r="AR36" s="514" t="str">
        <f t="shared" si="28"/>
        <v/>
      </c>
      <c r="AS36" s="511" t="str">
        <f t="shared" si="28"/>
        <v/>
      </c>
      <c r="AT36" s="511" t="str">
        <f t="shared" si="28"/>
        <v/>
      </c>
      <c r="AU36" s="512" t="str">
        <f t="shared" si="28"/>
        <v/>
      </c>
      <c r="AV36" s="512" t="str">
        <f t="shared" si="28"/>
        <v/>
      </c>
      <c r="AW36" s="512" t="str">
        <f t="shared" si="28"/>
        <v/>
      </c>
      <c r="AX36" s="512" t="str">
        <f t="shared" si="28"/>
        <v/>
      </c>
      <c r="AY36" s="512" t="str">
        <f t="shared" si="28"/>
        <v/>
      </c>
      <c r="AZ36" s="512" t="str">
        <f t="shared" si="28"/>
        <v/>
      </c>
      <c r="BA36" s="512" t="str">
        <f t="shared" si="29"/>
        <v/>
      </c>
      <c r="BB36" s="512" t="str">
        <f t="shared" si="29"/>
        <v/>
      </c>
      <c r="BC36" s="512" t="str">
        <f t="shared" si="29"/>
        <v/>
      </c>
      <c r="BD36" s="512" t="str">
        <f t="shared" si="29"/>
        <v/>
      </c>
      <c r="BE36" s="512" t="str">
        <f t="shared" si="29"/>
        <v/>
      </c>
      <c r="BF36" s="512" t="str">
        <f t="shared" si="29"/>
        <v/>
      </c>
      <c r="BG36" s="512" t="str">
        <f t="shared" si="29"/>
        <v/>
      </c>
      <c r="BH36" s="512" t="str">
        <f t="shared" si="29"/>
        <v/>
      </c>
      <c r="BI36" s="512" t="str">
        <f t="shared" si="29"/>
        <v/>
      </c>
      <c r="BJ36" s="512" t="str">
        <f t="shared" si="29"/>
        <v/>
      </c>
      <c r="BK36" s="512" t="str">
        <f t="shared" si="29"/>
        <v/>
      </c>
      <c r="BL36" s="512" t="str">
        <f t="shared" si="29"/>
        <v/>
      </c>
      <c r="BM36" s="512" t="str">
        <f t="shared" si="29"/>
        <v/>
      </c>
      <c r="BN36" s="512" t="str">
        <f t="shared" si="29"/>
        <v/>
      </c>
      <c r="BO36" s="512" t="str">
        <f t="shared" si="29"/>
        <v/>
      </c>
      <c r="BP36" s="512" t="str">
        <f t="shared" si="29"/>
        <v/>
      </c>
      <c r="BQ36" s="512" t="str">
        <f t="shared" si="30"/>
        <v/>
      </c>
      <c r="BR36" s="512" t="str">
        <f t="shared" si="30"/>
        <v/>
      </c>
      <c r="BS36" s="512" t="str">
        <f t="shared" si="30"/>
        <v/>
      </c>
    </row>
    <row r="37" spans="1:71" s="469" customFormat="1" ht="12.95" customHeight="1" x14ac:dyDescent="0.2">
      <c r="A37" s="509">
        <f t="shared" si="31"/>
        <v>6</v>
      </c>
      <c r="B37" s="516">
        <v>158.22</v>
      </c>
      <c r="C37" s="540"/>
      <c r="D37" s="516"/>
      <c r="E37" s="540"/>
      <c r="F37" s="516"/>
      <c r="G37" s="540"/>
      <c r="H37" s="516"/>
      <c r="I37" s="540"/>
      <c r="J37" s="516"/>
      <c r="K37" s="540"/>
      <c r="L37" s="516"/>
      <c r="M37" s="540"/>
      <c r="N37" s="516"/>
      <c r="O37" s="540"/>
      <c r="P37" s="516"/>
      <c r="Q37" s="516"/>
      <c r="R37" s="540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5"/>
      <c r="AK37" s="511">
        <f t="shared" si="28"/>
        <v>6.9999999999993179E-2</v>
      </c>
      <c r="AL37" s="512" t="str">
        <f t="shared" si="28"/>
        <v/>
      </c>
      <c r="AM37" s="512" t="str">
        <f t="shared" si="28"/>
        <v/>
      </c>
      <c r="AN37" s="512" t="str">
        <f t="shared" si="28"/>
        <v/>
      </c>
      <c r="AO37" s="512" t="str">
        <f t="shared" si="28"/>
        <v/>
      </c>
      <c r="AP37" s="512" t="str">
        <f t="shared" si="28"/>
        <v/>
      </c>
      <c r="AQ37" s="513" t="str">
        <f t="shared" si="28"/>
        <v/>
      </c>
      <c r="AR37" s="514" t="str">
        <f t="shared" si="28"/>
        <v/>
      </c>
      <c r="AS37" s="511" t="str">
        <f t="shared" si="28"/>
        <v/>
      </c>
      <c r="AT37" s="511" t="str">
        <f t="shared" si="28"/>
        <v/>
      </c>
      <c r="AU37" s="512" t="str">
        <f t="shared" si="28"/>
        <v/>
      </c>
      <c r="AV37" s="512" t="str">
        <f t="shared" si="28"/>
        <v/>
      </c>
      <c r="AW37" s="512" t="str">
        <f t="shared" si="28"/>
        <v/>
      </c>
      <c r="AX37" s="512" t="str">
        <f t="shared" si="28"/>
        <v/>
      </c>
      <c r="AY37" s="512" t="str">
        <f t="shared" si="28"/>
        <v/>
      </c>
      <c r="AZ37" s="512" t="str">
        <f t="shared" si="28"/>
        <v/>
      </c>
      <c r="BA37" s="512" t="str">
        <f t="shared" si="29"/>
        <v/>
      </c>
      <c r="BB37" s="512" t="str">
        <f t="shared" si="29"/>
        <v/>
      </c>
      <c r="BC37" s="512" t="str">
        <f t="shared" si="29"/>
        <v/>
      </c>
      <c r="BD37" s="512" t="str">
        <f t="shared" si="29"/>
        <v/>
      </c>
      <c r="BE37" s="512" t="str">
        <f t="shared" si="29"/>
        <v/>
      </c>
      <c r="BF37" s="512" t="str">
        <f t="shared" si="29"/>
        <v/>
      </c>
      <c r="BG37" s="512" t="str">
        <f t="shared" si="29"/>
        <v/>
      </c>
      <c r="BH37" s="512" t="str">
        <f t="shared" si="29"/>
        <v/>
      </c>
      <c r="BI37" s="512" t="str">
        <f t="shared" si="29"/>
        <v/>
      </c>
      <c r="BJ37" s="512" t="str">
        <f t="shared" si="29"/>
        <v/>
      </c>
      <c r="BK37" s="512" t="str">
        <f t="shared" si="29"/>
        <v/>
      </c>
      <c r="BL37" s="512" t="str">
        <f t="shared" si="29"/>
        <v/>
      </c>
      <c r="BM37" s="512" t="str">
        <f t="shared" si="29"/>
        <v/>
      </c>
      <c r="BN37" s="512" t="str">
        <f t="shared" si="29"/>
        <v/>
      </c>
      <c r="BO37" s="512" t="str">
        <f t="shared" si="29"/>
        <v/>
      </c>
      <c r="BP37" s="512" t="str">
        <f t="shared" si="29"/>
        <v/>
      </c>
      <c r="BQ37" s="512" t="str">
        <f t="shared" si="30"/>
        <v/>
      </c>
      <c r="BR37" s="512" t="str">
        <f t="shared" si="30"/>
        <v/>
      </c>
      <c r="BS37" s="512" t="str">
        <f t="shared" si="30"/>
        <v/>
      </c>
    </row>
    <row r="38" spans="1:71" s="469" customFormat="1" ht="12.95" customHeight="1" x14ac:dyDescent="0.2">
      <c r="A38" s="509">
        <f t="shared" si="31"/>
        <v>7</v>
      </c>
      <c r="B38" s="516">
        <v>158.22999999999999</v>
      </c>
      <c r="C38" s="540"/>
      <c r="D38" s="516"/>
      <c r="E38" s="540"/>
      <c r="F38" s="516"/>
      <c r="G38" s="540"/>
      <c r="H38" s="516"/>
      <c r="I38" s="540"/>
      <c r="J38" s="516"/>
      <c r="K38" s="540"/>
      <c r="L38" s="516"/>
      <c r="M38" s="540"/>
      <c r="N38" s="516"/>
      <c r="O38" s="540"/>
      <c r="P38" s="516"/>
      <c r="Q38" s="516"/>
      <c r="R38" s="540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1">
        <f t="shared" si="28"/>
        <v>9.9999999999909051E-3</v>
      </c>
      <c r="AL38" s="512" t="str">
        <f t="shared" si="28"/>
        <v/>
      </c>
      <c r="AM38" s="512" t="str">
        <f t="shared" si="28"/>
        <v/>
      </c>
      <c r="AN38" s="512" t="str">
        <f t="shared" si="28"/>
        <v/>
      </c>
      <c r="AO38" s="512" t="str">
        <f t="shared" si="28"/>
        <v/>
      </c>
      <c r="AP38" s="512" t="str">
        <f t="shared" si="28"/>
        <v/>
      </c>
      <c r="AQ38" s="513" t="str">
        <f t="shared" si="28"/>
        <v/>
      </c>
      <c r="AR38" s="514" t="str">
        <f t="shared" si="28"/>
        <v/>
      </c>
      <c r="AS38" s="511" t="str">
        <f t="shared" si="28"/>
        <v/>
      </c>
      <c r="AT38" s="511" t="str">
        <f t="shared" si="28"/>
        <v/>
      </c>
      <c r="AU38" s="512" t="str">
        <f t="shared" si="28"/>
        <v/>
      </c>
      <c r="AV38" s="512" t="str">
        <f t="shared" si="28"/>
        <v/>
      </c>
      <c r="AW38" s="512" t="str">
        <f t="shared" si="28"/>
        <v/>
      </c>
      <c r="AX38" s="512" t="str">
        <f t="shared" si="28"/>
        <v/>
      </c>
      <c r="AY38" s="512" t="str">
        <f t="shared" si="28"/>
        <v/>
      </c>
      <c r="AZ38" s="512" t="str">
        <f t="shared" si="28"/>
        <v/>
      </c>
      <c r="BA38" s="512" t="str">
        <f t="shared" si="29"/>
        <v/>
      </c>
      <c r="BB38" s="512" t="str">
        <f t="shared" si="29"/>
        <v/>
      </c>
      <c r="BC38" s="512" t="str">
        <f t="shared" si="29"/>
        <v/>
      </c>
      <c r="BD38" s="512" t="str">
        <f t="shared" si="29"/>
        <v/>
      </c>
      <c r="BE38" s="512" t="str">
        <f t="shared" si="29"/>
        <v/>
      </c>
      <c r="BF38" s="512" t="str">
        <f t="shared" si="29"/>
        <v/>
      </c>
      <c r="BG38" s="512" t="str">
        <f t="shared" si="29"/>
        <v/>
      </c>
      <c r="BH38" s="512" t="str">
        <f t="shared" si="29"/>
        <v/>
      </c>
      <c r="BI38" s="512" t="str">
        <f t="shared" si="29"/>
        <v/>
      </c>
      <c r="BJ38" s="512" t="str">
        <f t="shared" si="29"/>
        <v/>
      </c>
      <c r="BK38" s="512" t="str">
        <f t="shared" si="29"/>
        <v/>
      </c>
      <c r="BL38" s="512" t="str">
        <f t="shared" si="29"/>
        <v/>
      </c>
      <c r="BM38" s="512" t="str">
        <f t="shared" si="29"/>
        <v/>
      </c>
      <c r="BN38" s="512" t="str">
        <f t="shared" si="29"/>
        <v/>
      </c>
      <c r="BO38" s="512" t="str">
        <f t="shared" si="29"/>
        <v/>
      </c>
      <c r="BP38" s="512" t="str">
        <f t="shared" si="29"/>
        <v/>
      </c>
      <c r="BQ38" s="512" t="str">
        <f t="shared" si="30"/>
        <v/>
      </c>
      <c r="BR38" s="512" t="str">
        <f t="shared" si="30"/>
        <v/>
      </c>
      <c r="BS38" s="512" t="str">
        <f t="shared" si="30"/>
        <v/>
      </c>
    </row>
    <row r="39" spans="1:71" s="469" customFormat="1" ht="12.95" customHeight="1" x14ac:dyDescent="0.2">
      <c r="A39" s="509">
        <f t="shared" si="31"/>
        <v>8</v>
      </c>
      <c r="B39" s="516">
        <v>158.34</v>
      </c>
      <c r="C39" s="540"/>
      <c r="D39" s="516"/>
      <c r="E39" s="540"/>
      <c r="F39" s="516"/>
      <c r="G39" s="540"/>
      <c r="H39" s="516"/>
      <c r="I39" s="540"/>
      <c r="J39" s="516"/>
      <c r="K39" s="540"/>
      <c r="L39" s="516"/>
      <c r="M39" s="540"/>
      <c r="N39" s="516"/>
      <c r="O39" s="540"/>
      <c r="P39" s="516"/>
      <c r="Q39" s="516"/>
      <c r="R39" s="540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1">
        <f t="shared" si="28"/>
        <v>0.11000000000001364</v>
      </c>
      <c r="AL39" s="512" t="str">
        <f t="shared" si="28"/>
        <v/>
      </c>
      <c r="AM39" s="512" t="str">
        <f t="shared" si="28"/>
        <v/>
      </c>
      <c r="AN39" s="512" t="str">
        <f t="shared" si="28"/>
        <v/>
      </c>
      <c r="AO39" s="512" t="str">
        <f t="shared" si="28"/>
        <v/>
      </c>
      <c r="AP39" s="512" t="str">
        <f t="shared" si="28"/>
        <v/>
      </c>
      <c r="AQ39" s="513" t="str">
        <f t="shared" si="28"/>
        <v/>
      </c>
      <c r="AR39" s="514" t="str">
        <f t="shared" si="28"/>
        <v/>
      </c>
      <c r="AS39" s="511" t="str">
        <f t="shared" si="28"/>
        <v/>
      </c>
      <c r="AT39" s="511" t="str">
        <f t="shared" si="28"/>
        <v/>
      </c>
      <c r="AU39" s="512" t="str">
        <f t="shared" si="28"/>
        <v/>
      </c>
      <c r="AV39" s="512" t="str">
        <f t="shared" si="28"/>
        <v/>
      </c>
      <c r="AW39" s="512" t="str">
        <f t="shared" si="28"/>
        <v/>
      </c>
      <c r="AX39" s="512" t="str">
        <f t="shared" si="28"/>
        <v/>
      </c>
      <c r="AY39" s="512" t="str">
        <f t="shared" si="28"/>
        <v/>
      </c>
      <c r="AZ39" s="512" t="str">
        <f t="shared" si="28"/>
        <v/>
      </c>
      <c r="BA39" s="512" t="str">
        <f t="shared" si="29"/>
        <v/>
      </c>
      <c r="BB39" s="512" t="str">
        <f t="shared" si="29"/>
        <v/>
      </c>
      <c r="BC39" s="512" t="str">
        <f t="shared" si="29"/>
        <v/>
      </c>
      <c r="BD39" s="512" t="str">
        <f t="shared" si="29"/>
        <v/>
      </c>
      <c r="BE39" s="512" t="str">
        <f t="shared" si="29"/>
        <v/>
      </c>
      <c r="BF39" s="512" t="str">
        <f t="shared" si="29"/>
        <v/>
      </c>
      <c r="BG39" s="512" t="str">
        <f t="shared" si="29"/>
        <v/>
      </c>
      <c r="BH39" s="512" t="str">
        <f t="shared" si="29"/>
        <v/>
      </c>
      <c r="BI39" s="512" t="str">
        <f t="shared" si="29"/>
        <v/>
      </c>
      <c r="BJ39" s="512" t="str">
        <f t="shared" si="29"/>
        <v/>
      </c>
      <c r="BK39" s="512" t="str">
        <f t="shared" si="29"/>
        <v/>
      </c>
      <c r="BL39" s="512" t="str">
        <f t="shared" si="29"/>
        <v/>
      </c>
      <c r="BM39" s="512" t="str">
        <f t="shared" si="29"/>
        <v/>
      </c>
      <c r="BN39" s="512" t="str">
        <f t="shared" si="29"/>
        <v/>
      </c>
      <c r="BO39" s="512" t="str">
        <f t="shared" si="29"/>
        <v/>
      </c>
      <c r="BP39" s="512" t="str">
        <f t="shared" si="29"/>
        <v/>
      </c>
      <c r="BQ39" s="512" t="str">
        <f t="shared" si="30"/>
        <v/>
      </c>
      <c r="BR39" s="512" t="str">
        <f t="shared" si="30"/>
        <v/>
      </c>
      <c r="BS39" s="512" t="str">
        <f t="shared" si="30"/>
        <v/>
      </c>
    </row>
    <row r="40" spans="1:71" s="469" customFormat="1" ht="12.95" customHeight="1" x14ac:dyDescent="0.2">
      <c r="A40" s="509">
        <f t="shared" si="31"/>
        <v>9</v>
      </c>
      <c r="B40" s="516">
        <v>158.34</v>
      </c>
      <c r="C40" s="540"/>
      <c r="D40" s="516"/>
      <c r="E40" s="540"/>
      <c r="F40" s="516"/>
      <c r="G40" s="540"/>
      <c r="H40" s="516"/>
      <c r="I40" s="540"/>
      <c r="J40" s="516"/>
      <c r="K40" s="540"/>
      <c r="L40" s="516"/>
      <c r="M40" s="540"/>
      <c r="N40" s="516"/>
      <c r="O40" s="540"/>
      <c r="P40" s="516"/>
      <c r="Q40" s="516"/>
      <c r="R40" s="540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1">
        <f t="shared" si="28"/>
        <v>0</v>
      </c>
      <c r="AL40" s="512" t="str">
        <f t="shared" si="28"/>
        <v/>
      </c>
      <c r="AM40" s="512" t="str">
        <f t="shared" si="28"/>
        <v/>
      </c>
      <c r="AN40" s="512" t="str">
        <f t="shared" si="28"/>
        <v/>
      </c>
      <c r="AO40" s="512" t="str">
        <f t="shared" si="28"/>
        <v/>
      </c>
      <c r="AP40" s="512" t="str">
        <f t="shared" si="28"/>
        <v/>
      </c>
      <c r="AQ40" s="513" t="str">
        <f t="shared" si="28"/>
        <v/>
      </c>
      <c r="AR40" s="514" t="str">
        <f t="shared" si="28"/>
        <v/>
      </c>
      <c r="AS40" s="511" t="str">
        <f t="shared" si="28"/>
        <v/>
      </c>
      <c r="AT40" s="511" t="str">
        <f t="shared" si="28"/>
        <v/>
      </c>
      <c r="AU40" s="512" t="str">
        <f t="shared" si="28"/>
        <v/>
      </c>
      <c r="AV40" s="512" t="str">
        <f t="shared" si="28"/>
        <v/>
      </c>
      <c r="AW40" s="512" t="str">
        <f t="shared" si="28"/>
        <v/>
      </c>
      <c r="AX40" s="512" t="str">
        <f t="shared" si="28"/>
        <v/>
      </c>
      <c r="AY40" s="512" t="str">
        <f t="shared" si="28"/>
        <v/>
      </c>
      <c r="AZ40" s="512" t="str">
        <f t="shared" si="28"/>
        <v/>
      </c>
      <c r="BA40" s="512" t="str">
        <f t="shared" si="29"/>
        <v/>
      </c>
      <c r="BB40" s="512" t="str">
        <f t="shared" si="29"/>
        <v/>
      </c>
      <c r="BC40" s="512" t="str">
        <f t="shared" si="29"/>
        <v/>
      </c>
      <c r="BD40" s="512" t="str">
        <f t="shared" si="29"/>
        <v/>
      </c>
      <c r="BE40" s="512" t="str">
        <f t="shared" si="29"/>
        <v/>
      </c>
      <c r="BF40" s="512" t="str">
        <f t="shared" si="29"/>
        <v/>
      </c>
      <c r="BG40" s="512" t="str">
        <f t="shared" si="29"/>
        <v/>
      </c>
      <c r="BH40" s="512" t="str">
        <f t="shared" si="29"/>
        <v/>
      </c>
      <c r="BI40" s="512" t="str">
        <f t="shared" si="29"/>
        <v/>
      </c>
      <c r="BJ40" s="512" t="str">
        <f t="shared" si="29"/>
        <v/>
      </c>
      <c r="BK40" s="512" t="str">
        <f t="shared" si="29"/>
        <v/>
      </c>
      <c r="BL40" s="512" t="str">
        <f t="shared" si="29"/>
        <v/>
      </c>
      <c r="BM40" s="512" t="str">
        <f t="shared" si="29"/>
        <v/>
      </c>
      <c r="BN40" s="512" t="str">
        <f t="shared" si="29"/>
        <v/>
      </c>
      <c r="BO40" s="512" t="str">
        <f t="shared" si="29"/>
        <v/>
      </c>
      <c r="BP40" s="512" t="str">
        <f t="shared" si="29"/>
        <v/>
      </c>
      <c r="BQ40" s="512" t="str">
        <f t="shared" si="30"/>
        <v/>
      </c>
      <c r="BR40" s="512" t="str">
        <f t="shared" si="30"/>
        <v/>
      </c>
      <c r="BS40" s="512" t="str">
        <f t="shared" si="30"/>
        <v/>
      </c>
    </row>
    <row r="41" spans="1:71" s="469" customFormat="1" ht="12.95" customHeight="1" x14ac:dyDescent="0.2">
      <c r="A41" s="509">
        <f t="shared" si="31"/>
        <v>10</v>
      </c>
      <c r="B41" s="516">
        <v>158.37</v>
      </c>
      <c r="C41" s="540"/>
      <c r="D41" s="516"/>
      <c r="E41" s="540"/>
      <c r="F41" s="516"/>
      <c r="G41" s="540"/>
      <c r="H41" s="516"/>
      <c r="I41" s="540"/>
      <c r="J41" s="516"/>
      <c r="K41" s="540"/>
      <c r="L41" s="516"/>
      <c r="M41" s="540"/>
      <c r="N41" s="516"/>
      <c r="O41" s="540"/>
      <c r="P41" s="516"/>
      <c r="Q41" s="516"/>
      <c r="R41" s="540"/>
      <c r="S41" s="515"/>
      <c r="T41" s="515"/>
      <c r="U41" s="515"/>
      <c r="V41" s="515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  <c r="AG41" s="515"/>
      <c r="AH41" s="515"/>
      <c r="AI41" s="515"/>
      <c r="AJ41" s="515"/>
      <c r="AK41" s="511">
        <f t="shared" si="28"/>
        <v>3.0000000000001137E-2</v>
      </c>
      <c r="AL41" s="512" t="str">
        <f t="shared" si="28"/>
        <v/>
      </c>
      <c r="AM41" s="512" t="str">
        <f t="shared" si="28"/>
        <v/>
      </c>
      <c r="AN41" s="512" t="str">
        <f t="shared" si="28"/>
        <v/>
      </c>
      <c r="AO41" s="512" t="str">
        <f t="shared" si="28"/>
        <v/>
      </c>
      <c r="AP41" s="512" t="str">
        <f t="shared" si="28"/>
        <v/>
      </c>
      <c r="AQ41" s="513" t="str">
        <f t="shared" si="28"/>
        <v/>
      </c>
      <c r="AR41" s="514" t="str">
        <f t="shared" si="28"/>
        <v/>
      </c>
      <c r="AS41" s="511" t="str">
        <f t="shared" si="28"/>
        <v/>
      </c>
      <c r="AT41" s="511" t="str">
        <f t="shared" si="28"/>
        <v/>
      </c>
      <c r="AU41" s="512" t="str">
        <f t="shared" si="28"/>
        <v/>
      </c>
      <c r="AV41" s="512" t="str">
        <f t="shared" si="28"/>
        <v/>
      </c>
      <c r="AW41" s="512" t="str">
        <f t="shared" si="28"/>
        <v/>
      </c>
      <c r="AX41" s="512" t="str">
        <f t="shared" si="28"/>
        <v/>
      </c>
      <c r="AY41" s="512" t="str">
        <f t="shared" si="28"/>
        <v/>
      </c>
      <c r="AZ41" s="512" t="str">
        <f t="shared" si="28"/>
        <v/>
      </c>
      <c r="BA41" s="512" t="str">
        <f t="shared" si="29"/>
        <v/>
      </c>
      <c r="BB41" s="512" t="str">
        <f t="shared" si="29"/>
        <v/>
      </c>
      <c r="BC41" s="512" t="str">
        <f t="shared" si="29"/>
        <v/>
      </c>
      <c r="BD41" s="512" t="str">
        <f t="shared" si="29"/>
        <v/>
      </c>
      <c r="BE41" s="512" t="str">
        <f t="shared" si="29"/>
        <v/>
      </c>
      <c r="BF41" s="512" t="str">
        <f t="shared" si="29"/>
        <v/>
      </c>
      <c r="BG41" s="512" t="str">
        <f t="shared" si="29"/>
        <v/>
      </c>
      <c r="BH41" s="512" t="str">
        <f t="shared" si="29"/>
        <v/>
      </c>
      <c r="BI41" s="512" t="str">
        <f t="shared" si="29"/>
        <v/>
      </c>
      <c r="BJ41" s="512" t="str">
        <f t="shared" si="29"/>
        <v/>
      </c>
      <c r="BK41" s="512" t="str">
        <f t="shared" si="29"/>
        <v/>
      </c>
      <c r="BL41" s="512" t="str">
        <f t="shared" si="29"/>
        <v/>
      </c>
      <c r="BM41" s="512" t="str">
        <f t="shared" si="29"/>
        <v/>
      </c>
      <c r="BN41" s="512" t="str">
        <f t="shared" si="29"/>
        <v/>
      </c>
      <c r="BO41" s="512" t="str">
        <f t="shared" si="29"/>
        <v/>
      </c>
      <c r="BP41" s="512" t="str">
        <f t="shared" si="29"/>
        <v/>
      </c>
      <c r="BQ41" s="512" t="str">
        <f t="shared" si="30"/>
        <v/>
      </c>
      <c r="BR41" s="512" t="str">
        <f t="shared" si="30"/>
        <v/>
      </c>
      <c r="BS41" s="512" t="str">
        <f t="shared" si="30"/>
        <v/>
      </c>
    </row>
    <row r="42" spans="1:71" s="469" customFormat="1" ht="12.95" customHeight="1" x14ac:dyDescent="0.2">
      <c r="A42" s="509">
        <f t="shared" si="31"/>
        <v>11</v>
      </c>
      <c r="B42" s="516">
        <v>158.36000000000001</v>
      </c>
      <c r="C42" s="540"/>
      <c r="D42" s="516"/>
      <c r="E42" s="540"/>
      <c r="F42" s="516"/>
      <c r="G42" s="540"/>
      <c r="H42" s="516"/>
      <c r="I42" s="540"/>
      <c r="J42" s="516"/>
      <c r="K42" s="540"/>
      <c r="L42" s="516"/>
      <c r="M42" s="540"/>
      <c r="N42" s="516"/>
      <c r="O42" s="540"/>
      <c r="P42" s="516"/>
      <c r="Q42" s="516"/>
      <c r="R42" s="540"/>
      <c r="S42" s="515"/>
      <c r="T42" s="515"/>
      <c r="U42" s="515"/>
      <c r="V42" s="515"/>
      <c r="W42" s="515"/>
      <c r="X42" s="515"/>
      <c r="Y42" s="515"/>
      <c r="Z42" s="515"/>
      <c r="AA42" s="515"/>
      <c r="AB42" s="515"/>
      <c r="AC42" s="515"/>
      <c r="AD42" s="515"/>
      <c r="AE42" s="515"/>
      <c r="AF42" s="515"/>
      <c r="AG42" s="515"/>
      <c r="AH42" s="515"/>
      <c r="AI42" s="515"/>
      <c r="AJ42" s="515"/>
      <c r="AK42" s="511">
        <f t="shared" si="28"/>
        <v>9.9999999999909051E-3</v>
      </c>
      <c r="AL42" s="512" t="str">
        <f t="shared" si="28"/>
        <v/>
      </c>
      <c r="AM42" s="512" t="str">
        <f t="shared" si="28"/>
        <v/>
      </c>
      <c r="AN42" s="512" t="str">
        <f t="shared" si="28"/>
        <v/>
      </c>
      <c r="AO42" s="512" t="str">
        <f t="shared" si="28"/>
        <v/>
      </c>
      <c r="AP42" s="512" t="str">
        <f t="shared" si="28"/>
        <v/>
      </c>
      <c r="AQ42" s="513" t="str">
        <f t="shared" si="28"/>
        <v/>
      </c>
      <c r="AR42" s="514" t="str">
        <f t="shared" si="28"/>
        <v/>
      </c>
      <c r="AS42" s="511" t="str">
        <f t="shared" si="28"/>
        <v/>
      </c>
      <c r="AT42" s="511" t="str">
        <f t="shared" si="28"/>
        <v/>
      </c>
      <c r="AU42" s="512" t="str">
        <f t="shared" si="28"/>
        <v/>
      </c>
      <c r="AV42" s="512" t="str">
        <f t="shared" si="28"/>
        <v/>
      </c>
      <c r="AW42" s="512" t="str">
        <f t="shared" si="28"/>
        <v/>
      </c>
      <c r="AX42" s="512" t="str">
        <f t="shared" si="28"/>
        <v/>
      </c>
      <c r="AY42" s="512" t="str">
        <f t="shared" si="28"/>
        <v/>
      </c>
      <c r="AZ42" s="512" t="str">
        <f t="shared" si="28"/>
        <v/>
      </c>
      <c r="BA42" s="512" t="str">
        <f t="shared" si="29"/>
        <v/>
      </c>
      <c r="BB42" s="512" t="str">
        <f t="shared" si="29"/>
        <v/>
      </c>
      <c r="BC42" s="512" t="str">
        <f t="shared" si="29"/>
        <v/>
      </c>
      <c r="BD42" s="512" t="str">
        <f t="shared" si="29"/>
        <v/>
      </c>
      <c r="BE42" s="512" t="str">
        <f t="shared" si="29"/>
        <v/>
      </c>
      <c r="BF42" s="512" t="str">
        <f t="shared" si="29"/>
        <v/>
      </c>
      <c r="BG42" s="512" t="str">
        <f t="shared" si="29"/>
        <v/>
      </c>
      <c r="BH42" s="512" t="str">
        <f t="shared" si="29"/>
        <v/>
      </c>
      <c r="BI42" s="512" t="str">
        <f t="shared" si="29"/>
        <v/>
      </c>
      <c r="BJ42" s="512" t="str">
        <f t="shared" si="29"/>
        <v/>
      </c>
      <c r="BK42" s="512" t="str">
        <f t="shared" si="29"/>
        <v/>
      </c>
      <c r="BL42" s="512" t="str">
        <f t="shared" si="29"/>
        <v/>
      </c>
      <c r="BM42" s="512" t="str">
        <f t="shared" si="29"/>
        <v/>
      </c>
      <c r="BN42" s="512" t="str">
        <f t="shared" si="29"/>
        <v/>
      </c>
      <c r="BO42" s="512" t="str">
        <f t="shared" si="29"/>
        <v/>
      </c>
      <c r="BP42" s="512" t="str">
        <f t="shared" si="29"/>
        <v/>
      </c>
      <c r="BQ42" s="512" t="str">
        <f t="shared" si="30"/>
        <v/>
      </c>
      <c r="BR42" s="512" t="str">
        <f t="shared" si="30"/>
        <v/>
      </c>
      <c r="BS42" s="512" t="str">
        <f t="shared" si="30"/>
        <v/>
      </c>
    </row>
    <row r="43" spans="1:71" s="469" customFormat="1" ht="12.95" customHeight="1" x14ac:dyDescent="0.2">
      <c r="A43" s="509">
        <f t="shared" si="31"/>
        <v>12</v>
      </c>
      <c r="B43" s="516">
        <v>158.37</v>
      </c>
      <c r="C43" s="540"/>
      <c r="D43" s="516"/>
      <c r="E43" s="540"/>
      <c r="F43" s="516"/>
      <c r="G43" s="540"/>
      <c r="H43" s="516"/>
      <c r="I43" s="540"/>
      <c r="J43" s="516"/>
      <c r="K43" s="540"/>
      <c r="L43" s="516"/>
      <c r="M43" s="540"/>
      <c r="N43" s="516"/>
      <c r="O43" s="540"/>
      <c r="P43" s="516"/>
      <c r="Q43" s="516"/>
      <c r="R43" s="540"/>
      <c r="S43" s="515"/>
      <c r="T43" s="515"/>
      <c r="U43" s="515"/>
      <c r="V43" s="515"/>
      <c r="W43" s="515"/>
      <c r="X43" s="515"/>
      <c r="Y43" s="515"/>
      <c r="Z43" s="515"/>
      <c r="AA43" s="515"/>
      <c r="AB43" s="515"/>
      <c r="AC43" s="515"/>
      <c r="AD43" s="515"/>
      <c r="AE43" s="515"/>
      <c r="AF43" s="515"/>
      <c r="AG43" s="515"/>
      <c r="AH43" s="515"/>
      <c r="AI43" s="515"/>
      <c r="AJ43" s="515"/>
      <c r="AK43" s="511">
        <f t="shared" si="28"/>
        <v>9.9999999999909051E-3</v>
      </c>
      <c r="AL43" s="512" t="str">
        <f t="shared" si="28"/>
        <v/>
      </c>
      <c r="AM43" s="512" t="str">
        <f t="shared" si="28"/>
        <v/>
      </c>
      <c r="AN43" s="512" t="str">
        <f t="shared" si="28"/>
        <v/>
      </c>
      <c r="AO43" s="512" t="str">
        <f t="shared" si="28"/>
        <v/>
      </c>
      <c r="AP43" s="512" t="str">
        <f t="shared" si="28"/>
        <v/>
      </c>
      <c r="AQ43" s="513" t="str">
        <f t="shared" si="28"/>
        <v/>
      </c>
      <c r="AR43" s="514" t="str">
        <f t="shared" si="28"/>
        <v/>
      </c>
      <c r="AS43" s="511" t="str">
        <f t="shared" si="28"/>
        <v/>
      </c>
      <c r="AT43" s="511" t="str">
        <f t="shared" si="28"/>
        <v/>
      </c>
      <c r="AU43" s="512" t="str">
        <f t="shared" si="28"/>
        <v/>
      </c>
      <c r="AV43" s="512" t="str">
        <f t="shared" si="28"/>
        <v/>
      </c>
      <c r="AW43" s="512" t="str">
        <f t="shared" si="28"/>
        <v/>
      </c>
      <c r="AX43" s="512" t="str">
        <f t="shared" si="28"/>
        <v/>
      </c>
      <c r="AY43" s="512" t="str">
        <f t="shared" si="28"/>
        <v/>
      </c>
      <c r="AZ43" s="512" t="str">
        <f t="shared" si="28"/>
        <v/>
      </c>
      <c r="BA43" s="512" t="str">
        <f t="shared" si="29"/>
        <v/>
      </c>
      <c r="BB43" s="512" t="str">
        <f t="shared" si="29"/>
        <v/>
      </c>
      <c r="BC43" s="512" t="str">
        <f t="shared" si="29"/>
        <v/>
      </c>
      <c r="BD43" s="512" t="str">
        <f t="shared" si="29"/>
        <v/>
      </c>
      <c r="BE43" s="512" t="str">
        <f t="shared" si="29"/>
        <v/>
      </c>
      <c r="BF43" s="512" t="str">
        <f t="shared" si="29"/>
        <v/>
      </c>
      <c r="BG43" s="512" t="str">
        <f t="shared" si="29"/>
        <v/>
      </c>
      <c r="BH43" s="512" t="str">
        <f t="shared" si="29"/>
        <v/>
      </c>
      <c r="BI43" s="512" t="str">
        <f t="shared" si="29"/>
        <v/>
      </c>
      <c r="BJ43" s="512" t="str">
        <f t="shared" si="29"/>
        <v/>
      </c>
      <c r="BK43" s="512" t="str">
        <f t="shared" si="29"/>
        <v/>
      </c>
      <c r="BL43" s="512" t="str">
        <f t="shared" si="29"/>
        <v/>
      </c>
      <c r="BM43" s="512" t="str">
        <f t="shared" si="29"/>
        <v/>
      </c>
      <c r="BN43" s="512" t="str">
        <f t="shared" si="29"/>
        <v/>
      </c>
      <c r="BO43" s="512" t="str">
        <f t="shared" si="29"/>
        <v/>
      </c>
      <c r="BP43" s="512" t="str">
        <f t="shared" si="29"/>
        <v/>
      </c>
      <c r="BQ43" s="512" t="str">
        <f t="shared" si="30"/>
        <v/>
      </c>
      <c r="BR43" s="512" t="str">
        <f t="shared" si="30"/>
        <v/>
      </c>
      <c r="BS43" s="512" t="str">
        <f t="shared" si="30"/>
        <v/>
      </c>
    </row>
    <row r="44" spans="1:71" s="469" customFormat="1" ht="12.95" customHeight="1" x14ac:dyDescent="0.2">
      <c r="A44" s="509">
        <f t="shared" si="31"/>
        <v>13</v>
      </c>
      <c r="B44" s="516"/>
      <c r="C44" s="540"/>
      <c r="D44" s="516"/>
      <c r="E44" s="540"/>
      <c r="F44" s="516"/>
      <c r="G44" s="540"/>
      <c r="H44" s="516"/>
      <c r="I44" s="540"/>
      <c r="J44" s="516"/>
      <c r="K44" s="540"/>
      <c r="L44" s="516"/>
      <c r="M44" s="540"/>
      <c r="N44" s="516"/>
      <c r="O44" s="540"/>
      <c r="P44" s="516"/>
      <c r="Q44" s="516"/>
      <c r="R44" s="540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515"/>
      <c r="AE44" s="515"/>
      <c r="AF44" s="515"/>
      <c r="AG44" s="515"/>
      <c r="AH44" s="515"/>
      <c r="AI44" s="515"/>
      <c r="AJ44" s="515"/>
      <c r="AK44" s="511" t="str">
        <f t="shared" si="28"/>
        <v/>
      </c>
      <c r="AL44" s="512" t="str">
        <f t="shared" si="28"/>
        <v/>
      </c>
      <c r="AM44" s="512" t="str">
        <f t="shared" si="28"/>
        <v/>
      </c>
      <c r="AN44" s="512" t="str">
        <f t="shared" si="28"/>
        <v/>
      </c>
      <c r="AO44" s="512" t="str">
        <f t="shared" si="28"/>
        <v/>
      </c>
      <c r="AP44" s="512" t="str">
        <f t="shared" si="28"/>
        <v/>
      </c>
      <c r="AQ44" s="513" t="str">
        <f t="shared" si="28"/>
        <v/>
      </c>
      <c r="AR44" s="514" t="str">
        <f t="shared" si="28"/>
        <v/>
      </c>
      <c r="AS44" s="511" t="str">
        <f t="shared" si="28"/>
        <v/>
      </c>
      <c r="AT44" s="511" t="str">
        <f t="shared" si="28"/>
        <v/>
      </c>
      <c r="AU44" s="512" t="str">
        <f t="shared" si="28"/>
        <v/>
      </c>
      <c r="AV44" s="512" t="str">
        <f t="shared" si="28"/>
        <v/>
      </c>
      <c r="AW44" s="512" t="str">
        <f t="shared" si="28"/>
        <v/>
      </c>
      <c r="AX44" s="512" t="str">
        <f t="shared" si="28"/>
        <v/>
      </c>
      <c r="AY44" s="512" t="str">
        <f t="shared" si="28"/>
        <v/>
      </c>
      <c r="AZ44" s="512" t="str">
        <f t="shared" si="28"/>
        <v/>
      </c>
      <c r="BA44" s="512" t="str">
        <f t="shared" si="29"/>
        <v/>
      </c>
      <c r="BB44" s="512" t="str">
        <f t="shared" si="29"/>
        <v/>
      </c>
      <c r="BC44" s="512" t="str">
        <f t="shared" si="29"/>
        <v/>
      </c>
      <c r="BD44" s="512" t="str">
        <f t="shared" si="29"/>
        <v/>
      </c>
      <c r="BE44" s="512" t="str">
        <f t="shared" si="29"/>
        <v/>
      </c>
      <c r="BF44" s="512" t="str">
        <f t="shared" si="29"/>
        <v/>
      </c>
      <c r="BG44" s="512" t="str">
        <f t="shared" si="29"/>
        <v/>
      </c>
      <c r="BH44" s="512" t="str">
        <f t="shared" si="29"/>
        <v/>
      </c>
      <c r="BI44" s="512" t="str">
        <f t="shared" si="29"/>
        <v/>
      </c>
      <c r="BJ44" s="512" t="str">
        <f t="shared" si="29"/>
        <v/>
      </c>
      <c r="BK44" s="512" t="str">
        <f t="shared" si="29"/>
        <v/>
      </c>
      <c r="BL44" s="512" t="str">
        <f t="shared" si="29"/>
        <v/>
      </c>
      <c r="BM44" s="512" t="str">
        <f t="shared" si="29"/>
        <v/>
      </c>
      <c r="BN44" s="512" t="str">
        <f t="shared" si="29"/>
        <v/>
      </c>
      <c r="BO44" s="512" t="str">
        <f t="shared" si="29"/>
        <v/>
      </c>
      <c r="BP44" s="512" t="str">
        <f t="shared" si="29"/>
        <v/>
      </c>
      <c r="BQ44" s="512" t="str">
        <f t="shared" si="30"/>
        <v/>
      </c>
      <c r="BR44" s="512" t="str">
        <f t="shared" si="30"/>
        <v/>
      </c>
      <c r="BS44" s="512" t="str">
        <f t="shared" si="30"/>
        <v/>
      </c>
    </row>
    <row r="45" spans="1:71" s="469" customFormat="1" ht="12.95" customHeight="1" x14ac:dyDescent="0.2">
      <c r="A45" s="509">
        <f t="shared" si="31"/>
        <v>14</v>
      </c>
      <c r="B45" s="516"/>
      <c r="C45" s="540"/>
      <c r="D45" s="516"/>
      <c r="E45" s="540"/>
      <c r="F45" s="516"/>
      <c r="G45" s="540"/>
      <c r="H45" s="516"/>
      <c r="I45" s="540"/>
      <c r="J45" s="516"/>
      <c r="K45" s="540"/>
      <c r="L45" s="516"/>
      <c r="M45" s="540"/>
      <c r="N45" s="516"/>
      <c r="O45" s="540"/>
      <c r="P45" s="516"/>
      <c r="Q45" s="516"/>
      <c r="R45" s="540"/>
      <c r="S45" s="515"/>
      <c r="T45" s="515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  <c r="AG45" s="515"/>
      <c r="AH45" s="515"/>
      <c r="AI45" s="515"/>
      <c r="AJ45" s="515"/>
      <c r="AK45" s="511" t="str">
        <f t="shared" si="28"/>
        <v/>
      </c>
      <c r="AL45" s="512" t="str">
        <f t="shared" si="28"/>
        <v/>
      </c>
      <c r="AM45" s="512" t="str">
        <f t="shared" si="28"/>
        <v/>
      </c>
      <c r="AN45" s="512" t="str">
        <f t="shared" si="28"/>
        <v/>
      </c>
      <c r="AO45" s="512" t="str">
        <f t="shared" si="28"/>
        <v/>
      </c>
      <c r="AP45" s="512" t="str">
        <f t="shared" si="28"/>
        <v/>
      </c>
      <c r="AQ45" s="513" t="str">
        <f t="shared" si="28"/>
        <v/>
      </c>
      <c r="AR45" s="514" t="str">
        <f t="shared" si="28"/>
        <v/>
      </c>
      <c r="AS45" s="511" t="str">
        <f t="shared" si="28"/>
        <v/>
      </c>
      <c r="AT45" s="511" t="str">
        <f t="shared" si="28"/>
        <v/>
      </c>
      <c r="AU45" s="512" t="str">
        <f t="shared" si="28"/>
        <v/>
      </c>
      <c r="AV45" s="512" t="str">
        <f t="shared" si="28"/>
        <v/>
      </c>
      <c r="AW45" s="512" t="str">
        <f t="shared" si="28"/>
        <v/>
      </c>
      <c r="AX45" s="512" t="str">
        <f t="shared" si="28"/>
        <v/>
      </c>
      <c r="AY45" s="512" t="str">
        <f t="shared" si="28"/>
        <v/>
      </c>
      <c r="AZ45" s="512" t="str">
        <f t="shared" si="28"/>
        <v/>
      </c>
      <c r="BA45" s="512" t="str">
        <f t="shared" si="29"/>
        <v/>
      </c>
      <c r="BB45" s="512" t="str">
        <f t="shared" si="29"/>
        <v/>
      </c>
      <c r="BC45" s="512" t="str">
        <f t="shared" si="29"/>
        <v/>
      </c>
      <c r="BD45" s="512" t="str">
        <f t="shared" si="29"/>
        <v/>
      </c>
      <c r="BE45" s="512" t="str">
        <f t="shared" si="29"/>
        <v/>
      </c>
      <c r="BF45" s="512" t="str">
        <f t="shared" si="29"/>
        <v/>
      </c>
      <c r="BG45" s="512" t="str">
        <f t="shared" si="29"/>
        <v/>
      </c>
      <c r="BH45" s="512" t="str">
        <f t="shared" si="29"/>
        <v/>
      </c>
      <c r="BI45" s="512" t="str">
        <f t="shared" si="29"/>
        <v/>
      </c>
      <c r="BJ45" s="512" t="str">
        <f t="shared" si="29"/>
        <v/>
      </c>
      <c r="BK45" s="512" t="str">
        <f t="shared" si="30"/>
        <v/>
      </c>
      <c r="BL45" s="512" t="str">
        <f t="shared" si="30"/>
        <v/>
      </c>
      <c r="BM45" s="512" t="str">
        <f t="shared" si="30"/>
        <v/>
      </c>
      <c r="BN45" s="512" t="str">
        <f t="shared" si="30"/>
        <v/>
      </c>
      <c r="BO45" s="512" t="str">
        <f t="shared" si="30"/>
        <v/>
      </c>
      <c r="BP45" s="512" t="str">
        <f t="shared" si="30"/>
        <v/>
      </c>
      <c r="BQ45" s="512" t="str">
        <f t="shared" si="30"/>
        <v/>
      </c>
      <c r="BR45" s="512" t="str">
        <f t="shared" si="30"/>
        <v/>
      </c>
      <c r="BS45" s="512" t="str">
        <f t="shared" si="30"/>
        <v/>
      </c>
    </row>
    <row r="46" spans="1:71" s="469" customFormat="1" ht="12.95" customHeight="1" x14ac:dyDescent="0.2">
      <c r="A46" s="509">
        <f t="shared" si="31"/>
        <v>15</v>
      </c>
      <c r="B46" s="516"/>
      <c r="C46" s="540"/>
      <c r="D46" s="516"/>
      <c r="E46" s="540"/>
      <c r="F46" s="516"/>
      <c r="G46" s="540"/>
      <c r="H46" s="516"/>
      <c r="I46" s="540"/>
      <c r="J46" s="516"/>
      <c r="K46" s="540"/>
      <c r="L46" s="516"/>
      <c r="M46" s="540"/>
      <c r="N46" s="516"/>
      <c r="O46" s="540"/>
      <c r="P46" s="516"/>
      <c r="Q46" s="516"/>
      <c r="R46" s="540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1" t="str">
        <f t="shared" si="28"/>
        <v/>
      </c>
      <c r="AL46" s="512" t="str">
        <f t="shared" si="28"/>
        <v/>
      </c>
      <c r="AM46" s="512" t="str">
        <f t="shared" si="28"/>
        <v/>
      </c>
      <c r="AN46" s="512" t="str">
        <f t="shared" si="28"/>
        <v/>
      </c>
      <c r="AO46" s="512" t="str">
        <f t="shared" si="28"/>
        <v/>
      </c>
      <c r="AP46" s="512" t="str">
        <f t="shared" si="28"/>
        <v/>
      </c>
      <c r="AQ46" s="513" t="str">
        <f t="shared" si="28"/>
        <v/>
      </c>
      <c r="AR46" s="514" t="str">
        <f t="shared" si="28"/>
        <v/>
      </c>
      <c r="AS46" s="511" t="str">
        <f t="shared" si="28"/>
        <v/>
      </c>
      <c r="AT46" s="511" t="str">
        <f t="shared" si="28"/>
        <v/>
      </c>
      <c r="AU46" s="512" t="str">
        <f t="shared" si="28"/>
        <v/>
      </c>
      <c r="AV46" s="512" t="str">
        <f t="shared" si="28"/>
        <v/>
      </c>
      <c r="AW46" s="512" t="str">
        <f t="shared" si="28"/>
        <v/>
      </c>
      <c r="AX46" s="512" t="str">
        <f t="shared" si="28"/>
        <v/>
      </c>
      <c r="AY46" s="512" t="str">
        <f t="shared" si="28"/>
        <v/>
      </c>
      <c r="AZ46" s="512" t="str">
        <f t="shared" si="28"/>
        <v/>
      </c>
      <c r="BA46" s="512" t="str">
        <f t="shared" si="29"/>
        <v/>
      </c>
      <c r="BB46" s="512" t="str">
        <f t="shared" si="29"/>
        <v/>
      </c>
      <c r="BC46" s="512" t="str">
        <f t="shared" si="29"/>
        <v/>
      </c>
      <c r="BD46" s="512" t="str">
        <f t="shared" si="29"/>
        <v/>
      </c>
      <c r="BE46" s="512" t="str">
        <f t="shared" si="29"/>
        <v/>
      </c>
      <c r="BF46" s="512" t="str">
        <f t="shared" si="29"/>
        <v/>
      </c>
      <c r="BG46" s="512" t="str">
        <f t="shared" si="29"/>
        <v/>
      </c>
      <c r="BH46" s="512" t="str">
        <f t="shared" si="29"/>
        <v/>
      </c>
      <c r="BI46" s="512" t="str">
        <f t="shared" si="29"/>
        <v/>
      </c>
      <c r="BJ46" s="512" t="str">
        <f t="shared" si="29"/>
        <v/>
      </c>
      <c r="BK46" s="512" t="str">
        <f t="shared" si="30"/>
        <v/>
      </c>
      <c r="BL46" s="512" t="str">
        <f t="shared" si="30"/>
        <v/>
      </c>
      <c r="BM46" s="512" t="str">
        <f t="shared" si="30"/>
        <v/>
      </c>
      <c r="BN46" s="512" t="str">
        <f t="shared" si="30"/>
        <v/>
      </c>
      <c r="BO46" s="512" t="str">
        <f t="shared" si="30"/>
        <v/>
      </c>
      <c r="BP46" s="512" t="str">
        <f t="shared" si="30"/>
        <v/>
      </c>
      <c r="BQ46" s="512" t="str">
        <f t="shared" si="30"/>
        <v/>
      </c>
      <c r="BR46" s="512" t="str">
        <f t="shared" si="30"/>
        <v/>
      </c>
      <c r="BS46" s="512" t="str">
        <f t="shared" si="30"/>
        <v/>
      </c>
    </row>
    <row r="47" spans="1:71" s="469" customFormat="1" ht="12.95" customHeight="1" x14ac:dyDescent="0.2">
      <c r="A47" s="509">
        <f t="shared" si="31"/>
        <v>16</v>
      </c>
      <c r="B47" s="516"/>
      <c r="C47" s="540"/>
      <c r="D47" s="516"/>
      <c r="E47" s="540"/>
      <c r="F47" s="516"/>
      <c r="G47" s="540"/>
      <c r="H47" s="516"/>
      <c r="I47" s="540"/>
      <c r="J47" s="516"/>
      <c r="K47" s="540"/>
      <c r="L47" s="516"/>
      <c r="M47" s="540"/>
      <c r="N47" s="516"/>
      <c r="O47" s="540"/>
      <c r="P47" s="516"/>
      <c r="Q47" s="516"/>
      <c r="R47" s="540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1" t="str">
        <f t="shared" si="28"/>
        <v/>
      </c>
      <c r="AL47" s="512" t="str">
        <f t="shared" si="28"/>
        <v/>
      </c>
      <c r="AM47" s="512" t="str">
        <f t="shared" si="28"/>
        <v/>
      </c>
      <c r="AN47" s="512" t="str">
        <f t="shared" si="28"/>
        <v/>
      </c>
      <c r="AO47" s="512" t="str">
        <f t="shared" si="28"/>
        <v/>
      </c>
      <c r="AP47" s="512" t="str">
        <f t="shared" si="28"/>
        <v/>
      </c>
      <c r="AQ47" s="513" t="str">
        <f t="shared" si="28"/>
        <v/>
      </c>
      <c r="AR47" s="514" t="str">
        <f t="shared" si="28"/>
        <v/>
      </c>
      <c r="AS47" s="511" t="str">
        <f t="shared" si="28"/>
        <v/>
      </c>
      <c r="AT47" s="511" t="str">
        <f t="shared" si="28"/>
        <v/>
      </c>
      <c r="AU47" s="512" t="str">
        <f t="shared" si="28"/>
        <v/>
      </c>
      <c r="AV47" s="512" t="str">
        <f t="shared" si="28"/>
        <v/>
      </c>
      <c r="AW47" s="512" t="str">
        <f t="shared" si="28"/>
        <v/>
      </c>
      <c r="AX47" s="512" t="str">
        <f t="shared" si="28"/>
        <v/>
      </c>
      <c r="AY47" s="512" t="str">
        <f t="shared" si="28"/>
        <v/>
      </c>
      <c r="AZ47" s="512" t="str">
        <f t="shared" si="28"/>
        <v/>
      </c>
      <c r="BA47" s="512" t="str">
        <f t="shared" si="29"/>
        <v/>
      </c>
      <c r="BB47" s="512" t="str">
        <f t="shared" si="29"/>
        <v/>
      </c>
      <c r="BC47" s="512" t="str">
        <f t="shared" si="29"/>
        <v/>
      </c>
      <c r="BD47" s="512" t="str">
        <f t="shared" si="29"/>
        <v/>
      </c>
      <c r="BE47" s="512" t="str">
        <f t="shared" si="29"/>
        <v/>
      </c>
      <c r="BF47" s="512" t="str">
        <f t="shared" si="29"/>
        <v/>
      </c>
      <c r="BG47" s="512" t="str">
        <f t="shared" si="29"/>
        <v/>
      </c>
      <c r="BH47" s="512" t="str">
        <f t="shared" si="29"/>
        <v/>
      </c>
      <c r="BI47" s="512" t="str">
        <f t="shared" si="29"/>
        <v/>
      </c>
      <c r="BJ47" s="512" t="str">
        <f t="shared" si="29"/>
        <v/>
      </c>
      <c r="BK47" s="512" t="str">
        <f t="shared" si="30"/>
        <v/>
      </c>
      <c r="BL47" s="512" t="str">
        <f t="shared" si="30"/>
        <v/>
      </c>
      <c r="BM47" s="512" t="str">
        <f t="shared" si="30"/>
        <v/>
      </c>
      <c r="BN47" s="512" t="str">
        <f t="shared" si="30"/>
        <v/>
      </c>
      <c r="BO47" s="512" t="str">
        <f t="shared" si="30"/>
        <v/>
      </c>
      <c r="BP47" s="512" t="str">
        <f t="shared" si="30"/>
        <v/>
      </c>
      <c r="BQ47" s="512" t="str">
        <f t="shared" si="30"/>
        <v/>
      </c>
      <c r="BR47" s="512" t="str">
        <f t="shared" si="30"/>
        <v/>
      </c>
      <c r="BS47" s="512" t="str">
        <f t="shared" si="30"/>
        <v/>
      </c>
    </row>
    <row r="48" spans="1:71" s="469" customFormat="1" ht="12.95" customHeight="1" x14ac:dyDescent="0.2">
      <c r="A48" s="509">
        <f t="shared" si="31"/>
        <v>17</v>
      </c>
      <c r="B48" s="516"/>
      <c r="C48" s="540"/>
      <c r="D48" s="516"/>
      <c r="E48" s="540"/>
      <c r="F48" s="516"/>
      <c r="G48" s="540"/>
      <c r="H48" s="516"/>
      <c r="I48" s="540"/>
      <c r="J48" s="516"/>
      <c r="K48" s="540"/>
      <c r="L48" s="516"/>
      <c r="M48" s="540"/>
      <c r="N48" s="516"/>
      <c r="O48" s="540"/>
      <c r="P48" s="516"/>
      <c r="Q48" s="516"/>
      <c r="R48" s="540"/>
      <c r="S48" s="515"/>
      <c r="T48" s="515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5"/>
      <c r="AI48" s="515"/>
      <c r="AJ48" s="515"/>
      <c r="AK48" s="511" t="str">
        <f t="shared" si="28"/>
        <v/>
      </c>
      <c r="AL48" s="512" t="str">
        <f t="shared" si="28"/>
        <v/>
      </c>
      <c r="AM48" s="512" t="str">
        <f t="shared" si="28"/>
        <v/>
      </c>
      <c r="AN48" s="512" t="str">
        <f t="shared" si="28"/>
        <v/>
      </c>
      <c r="AO48" s="512" t="str">
        <f t="shared" si="28"/>
        <v/>
      </c>
      <c r="AP48" s="512" t="str">
        <f t="shared" si="28"/>
        <v/>
      </c>
      <c r="AQ48" s="513" t="str">
        <f t="shared" si="28"/>
        <v/>
      </c>
      <c r="AR48" s="514" t="str">
        <f t="shared" si="28"/>
        <v/>
      </c>
      <c r="AS48" s="511" t="str">
        <f t="shared" si="28"/>
        <v/>
      </c>
      <c r="AT48" s="511" t="str">
        <f t="shared" si="28"/>
        <v/>
      </c>
      <c r="AU48" s="512" t="str">
        <f t="shared" si="28"/>
        <v/>
      </c>
      <c r="AV48" s="512" t="str">
        <f t="shared" si="28"/>
        <v/>
      </c>
      <c r="AW48" s="512" t="str">
        <f t="shared" si="28"/>
        <v/>
      </c>
      <c r="AX48" s="512" t="str">
        <f t="shared" si="28"/>
        <v/>
      </c>
      <c r="AY48" s="512" t="str">
        <f t="shared" si="28"/>
        <v/>
      </c>
      <c r="AZ48" s="512" t="str">
        <f t="shared" ref="AX48:BM63" si="32">IF(Q48="","",ABS(Q47-Q48))</f>
        <v/>
      </c>
      <c r="BA48" s="512" t="str">
        <f t="shared" si="32"/>
        <v/>
      </c>
      <c r="BB48" s="512" t="str">
        <f t="shared" si="32"/>
        <v/>
      </c>
      <c r="BC48" s="512" t="str">
        <f t="shared" si="32"/>
        <v/>
      </c>
      <c r="BD48" s="512" t="str">
        <f t="shared" si="32"/>
        <v/>
      </c>
      <c r="BE48" s="512" t="str">
        <f t="shared" si="32"/>
        <v/>
      </c>
      <c r="BF48" s="512" t="str">
        <f t="shared" si="32"/>
        <v/>
      </c>
      <c r="BG48" s="512" t="str">
        <f t="shared" si="32"/>
        <v/>
      </c>
      <c r="BH48" s="512" t="str">
        <f t="shared" si="32"/>
        <v/>
      </c>
      <c r="BI48" s="512" t="str">
        <f t="shared" si="32"/>
        <v/>
      </c>
      <c r="BJ48" s="512" t="str">
        <f t="shared" si="32"/>
        <v/>
      </c>
      <c r="BK48" s="512" t="str">
        <f t="shared" si="30"/>
        <v/>
      </c>
      <c r="BL48" s="512" t="str">
        <f t="shared" si="30"/>
        <v/>
      </c>
      <c r="BM48" s="512" t="str">
        <f t="shared" si="30"/>
        <v/>
      </c>
      <c r="BN48" s="512" t="str">
        <f t="shared" si="30"/>
        <v/>
      </c>
      <c r="BO48" s="512" t="str">
        <f t="shared" si="30"/>
        <v/>
      </c>
      <c r="BP48" s="512" t="str">
        <f t="shared" si="30"/>
        <v/>
      </c>
      <c r="BQ48" s="512" t="str">
        <f t="shared" si="30"/>
        <v/>
      </c>
      <c r="BR48" s="512" t="str">
        <f t="shared" si="30"/>
        <v/>
      </c>
      <c r="BS48" s="512" t="str">
        <f t="shared" si="30"/>
        <v/>
      </c>
    </row>
    <row r="49" spans="1:71" s="469" customFormat="1" ht="12.95" customHeight="1" x14ac:dyDescent="0.2">
      <c r="A49" s="509">
        <f t="shared" si="31"/>
        <v>18</v>
      </c>
      <c r="B49" s="516"/>
      <c r="C49" s="540"/>
      <c r="D49" s="516"/>
      <c r="E49" s="540"/>
      <c r="F49" s="516"/>
      <c r="G49" s="540"/>
      <c r="H49" s="516"/>
      <c r="I49" s="540"/>
      <c r="J49" s="516"/>
      <c r="K49" s="540"/>
      <c r="L49" s="516"/>
      <c r="M49" s="540"/>
      <c r="N49" s="516"/>
      <c r="O49" s="540"/>
      <c r="P49" s="516"/>
      <c r="Q49" s="516"/>
      <c r="R49" s="540"/>
      <c r="S49" s="515"/>
      <c r="T49" s="515"/>
      <c r="U49" s="515"/>
      <c r="V49" s="515"/>
      <c r="W49" s="515"/>
      <c r="X49" s="515"/>
      <c r="Y49" s="515"/>
      <c r="Z49" s="515"/>
      <c r="AA49" s="515"/>
      <c r="AB49" s="515"/>
      <c r="AC49" s="515"/>
      <c r="AD49" s="515"/>
      <c r="AE49" s="515"/>
      <c r="AF49" s="515"/>
      <c r="AG49" s="515"/>
      <c r="AH49" s="515"/>
      <c r="AI49" s="515"/>
      <c r="AJ49" s="515"/>
      <c r="AK49" s="511" t="str">
        <f t="shared" ref="AK49:AZ68" si="33">IF(B49="","",ABS(B48-B49))</f>
        <v/>
      </c>
      <c r="AL49" s="512" t="str">
        <f t="shared" si="33"/>
        <v/>
      </c>
      <c r="AM49" s="512" t="str">
        <f t="shared" si="33"/>
        <v/>
      </c>
      <c r="AN49" s="512" t="str">
        <f t="shared" si="33"/>
        <v/>
      </c>
      <c r="AO49" s="512" t="str">
        <f t="shared" si="33"/>
        <v/>
      </c>
      <c r="AP49" s="512" t="str">
        <f t="shared" si="33"/>
        <v/>
      </c>
      <c r="AQ49" s="513" t="str">
        <f t="shared" si="33"/>
        <v/>
      </c>
      <c r="AR49" s="514" t="str">
        <f t="shared" si="33"/>
        <v/>
      </c>
      <c r="AS49" s="511" t="str">
        <f t="shared" si="33"/>
        <v/>
      </c>
      <c r="AT49" s="511" t="str">
        <f t="shared" si="33"/>
        <v/>
      </c>
      <c r="AU49" s="512" t="str">
        <f t="shared" si="33"/>
        <v/>
      </c>
      <c r="AV49" s="512" t="str">
        <f t="shared" si="33"/>
        <v/>
      </c>
      <c r="AW49" s="512" t="str">
        <f t="shared" si="33"/>
        <v/>
      </c>
      <c r="AX49" s="512" t="str">
        <f t="shared" si="32"/>
        <v/>
      </c>
      <c r="AY49" s="512" t="str">
        <f t="shared" si="32"/>
        <v/>
      </c>
      <c r="AZ49" s="512" t="str">
        <f t="shared" si="32"/>
        <v/>
      </c>
      <c r="BA49" s="512" t="str">
        <f t="shared" si="32"/>
        <v/>
      </c>
      <c r="BB49" s="512" t="str">
        <f t="shared" si="32"/>
        <v/>
      </c>
      <c r="BC49" s="512" t="str">
        <f t="shared" si="32"/>
        <v/>
      </c>
      <c r="BD49" s="512" t="str">
        <f t="shared" si="32"/>
        <v/>
      </c>
      <c r="BE49" s="512" t="str">
        <f t="shared" si="32"/>
        <v/>
      </c>
      <c r="BF49" s="512" t="str">
        <f t="shared" si="32"/>
        <v/>
      </c>
      <c r="BG49" s="512" t="str">
        <f t="shared" si="32"/>
        <v/>
      </c>
      <c r="BH49" s="512" t="str">
        <f t="shared" si="32"/>
        <v/>
      </c>
      <c r="BI49" s="512" t="str">
        <f t="shared" si="32"/>
        <v/>
      </c>
      <c r="BJ49" s="512" t="str">
        <f t="shared" si="32"/>
        <v/>
      </c>
      <c r="BK49" s="512" t="str">
        <f t="shared" si="32"/>
        <v/>
      </c>
      <c r="BL49" s="512" t="str">
        <f t="shared" si="32"/>
        <v/>
      </c>
      <c r="BM49" s="512" t="str">
        <f t="shared" si="32"/>
        <v/>
      </c>
      <c r="BN49" s="512" t="str">
        <f t="shared" ref="BK49:BS64" si="34">IF(AE49="","",ABS(AE48-AE49))</f>
        <v/>
      </c>
      <c r="BO49" s="512" t="str">
        <f t="shared" si="34"/>
        <v/>
      </c>
      <c r="BP49" s="512" t="str">
        <f t="shared" si="34"/>
        <v/>
      </c>
      <c r="BQ49" s="512" t="str">
        <f t="shared" si="34"/>
        <v/>
      </c>
      <c r="BR49" s="512" t="str">
        <f t="shared" si="34"/>
        <v/>
      </c>
      <c r="BS49" s="512" t="str">
        <f t="shared" si="34"/>
        <v/>
      </c>
    </row>
    <row r="50" spans="1:71" s="469" customFormat="1" ht="12.95" customHeight="1" x14ac:dyDescent="0.2">
      <c r="A50" s="509">
        <f t="shared" si="31"/>
        <v>19</v>
      </c>
      <c r="B50" s="516"/>
      <c r="C50" s="540"/>
      <c r="D50" s="516"/>
      <c r="E50" s="540"/>
      <c r="F50" s="516"/>
      <c r="G50" s="540"/>
      <c r="H50" s="516"/>
      <c r="I50" s="540"/>
      <c r="J50" s="516"/>
      <c r="K50" s="540"/>
      <c r="L50" s="516"/>
      <c r="M50" s="540"/>
      <c r="N50" s="516"/>
      <c r="O50" s="540"/>
      <c r="P50" s="516"/>
      <c r="Q50" s="516"/>
      <c r="R50" s="540"/>
      <c r="S50" s="515"/>
      <c r="T50" s="515"/>
      <c r="U50" s="515"/>
      <c r="V50" s="515"/>
      <c r="W50" s="515"/>
      <c r="X50" s="515"/>
      <c r="Y50" s="515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  <c r="AJ50" s="515"/>
      <c r="AK50" s="511" t="str">
        <f t="shared" si="33"/>
        <v/>
      </c>
      <c r="AL50" s="512" t="str">
        <f t="shared" si="33"/>
        <v/>
      </c>
      <c r="AM50" s="512" t="str">
        <f t="shared" si="33"/>
        <v/>
      </c>
      <c r="AN50" s="512" t="str">
        <f t="shared" si="33"/>
        <v/>
      </c>
      <c r="AO50" s="512" t="str">
        <f t="shared" si="33"/>
        <v/>
      </c>
      <c r="AP50" s="512" t="str">
        <f t="shared" si="33"/>
        <v/>
      </c>
      <c r="AQ50" s="513" t="str">
        <f t="shared" si="33"/>
        <v/>
      </c>
      <c r="AR50" s="514" t="str">
        <f t="shared" si="33"/>
        <v/>
      </c>
      <c r="AS50" s="511" t="str">
        <f t="shared" si="33"/>
        <v/>
      </c>
      <c r="AT50" s="511" t="str">
        <f t="shared" si="33"/>
        <v/>
      </c>
      <c r="AU50" s="512" t="str">
        <f t="shared" si="33"/>
        <v/>
      </c>
      <c r="AV50" s="512" t="str">
        <f t="shared" si="33"/>
        <v/>
      </c>
      <c r="AW50" s="512" t="str">
        <f t="shared" si="33"/>
        <v/>
      </c>
      <c r="AX50" s="512" t="str">
        <f t="shared" si="32"/>
        <v/>
      </c>
      <c r="AY50" s="512" t="str">
        <f t="shared" si="32"/>
        <v/>
      </c>
      <c r="AZ50" s="512" t="str">
        <f t="shared" si="32"/>
        <v/>
      </c>
      <c r="BA50" s="512" t="str">
        <f t="shared" si="32"/>
        <v/>
      </c>
      <c r="BB50" s="512" t="str">
        <f t="shared" si="32"/>
        <v/>
      </c>
      <c r="BC50" s="512" t="str">
        <f t="shared" si="32"/>
        <v/>
      </c>
      <c r="BD50" s="512" t="str">
        <f t="shared" si="32"/>
        <v/>
      </c>
      <c r="BE50" s="512" t="str">
        <f t="shared" si="32"/>
        <v/>
      </c>
      <c r="BF50" s="512" t="str">
        <f t="shared" si="32"/>
        <v/>
      </c>
      <c r="BG50" s="512" t="str">
        <f t="shared" si="32"/>
        <v/>
      </c>
      <c r="BH50" s="512" t="str">
        <f t="shared" si="32"/>
        <v/>
      </c>
      <c r="BI50" s="512" t="str">
        <f t="shared" si="32"/>
        <v/>
      </c>
      <c r="BJ50" s="512" t="str">
        <f t="shared" si="32"/>
        <v/>
      </c>
      <c r="BK50" s="512" t="str">
        <f t="shared" si="34"/>
        <v/>
      </c>
      <c r="BL50" s="512" t="str">
        <f t="shared" si="34"/>
        <v/>
      </c>
      <c r="BM50" s="512" t="str">
        <f t="shared" si="34"/>
        <v/>
      </c>
      <c r="BN50" s="512" t="str">
        <f t="shared" si="34"/>
        <v/>
      </c>
      <c r="BO50" s="512" t="str">
        <f t="shared" si="34"/>
        <v/>
      </c>
      <c r="BP50" s="512" t="str">
        <f t="shared" si="34"/>
        <v/>
      </c>
      <c r="BQ50" s="512" t="str">
        <f t="shared" si="34"/>
        <v/>
      </c>
      <c r="BR50" s="512" t="str">
        <f t="shared" si="34"/>
        <v/>
      </c>
      <c r="BS50" s="512" t="str">
        <f t="shared" si="34"/>
        <v/>
      </c>
    </row>
    <row r="51" spans="1:71" s="469" customFormat="1" ht="12.95" customHeight="1" x14ac:dyDescent="0.2">
      <c r="A51" s="509">
        <f t="shared" si="31"/>
        <v>20</v>
      </c>
      <c r="B51" s="516"/>
      <c r="C51" s="540"/>
      <c r="D51" s="516"/>
      <c r="E51" s="540"/>
      <c r="F51" s="516"/>
      <c r="G51" s="540"/>
      <c r="H51" s="516"/>
      <c r="I51" s="540"/>
      <c r="J51" s="516"/>
      <c r="K51" s="540"/>
      <c r="L51" s="516"/>
      <c r="M51" s="540"/>
      <c r="N51" s="516"/>
      <c r="O51" s="540"/>
      <c r="P51" s="516"/>
      <c r="Q51" s="516"/>
      <c r="R51" s="540"/>
      <c r="S51" s="515"/>
      <c r="T51" s="515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1" t="str">
        <f t="shared" si="33"/>
        <v/>
      </c>
      <c r="AL51" s="512" t="str">
        <f t="shared" si="33"/>
        <v/>
      </c>
      <c r="AM51" s="512" t="str">
        <f t="shared" si="33"/>
        <v/>
      </c>
      <c r="AN51" s="512" t="str">
        <f t="shared" si="33"/>
        <v/>
      </c>
      <c r="AO51" s="512" t="str">
        <f t="shared" si="33"/>
        <v/>
      </c>
      <c r="AP51" s="512" t="str">
        <f t="shared" si="33"/>
        <v/>
      </c>
      <c r="AQ51" s="513" t="str">
        <f t="shared" si="33"/>
        <v/>
      </c>
      <c r="AR51" s="514" t="str">
        <f t="shared" si="33"/>
        <v/>
      </c>
      <c r="AS51" s="511" t="str">
        <f t="shared" si="33"/>
        <v/>
      </c>
      <c r="AT51" s="511" t="str">
        <f t="shared" si="33"/>
        <v/>
      </c>
      <c r="AU51" s="512" t="str">
        <f t="shared" si="33"/>
        <v/>
      </c>
      <c r="AV51" s="512" t="str">
        <f t="shared" si="33"/>
        <v/>
      </c>
      <c r="AW51" s="512" t="str">
        <f t="shared" si="33"/>
        <v/>
      </c>
      <c r="AX51" s="512" t="str">
        <f t="shared" si="32"/>
        <v/>
      </c>
      <c r="AY51" s="512" t="str">
        <f t="shared" si="32"/>
        <v/>
      </c>
      <c r="AZ51" s="512" t="str">
        <f t="shared" si="32"/>
        <v/>
      </c>
      <c r="BA51" s="512" t="str">
        <f t="shared" si="32"/>
        <v/>
      </c>
      <c r="BB51" s="512" t="str">
        <f t="shared" si="32"/>
        <v/>
      </c>
      <c r="BC51" s="512" t="str">
        <f t="shared" si="32"/>
        <v/>
      </c>
      <c r="BD51" s="512" t="str">
        <f t="shared" si="32"/>
        <v/>
      </c>
      <c r="BE51" s="512" t="str">
        <f t="shared" si="32"/>
        <v/>
      </c>
      <c r="BF51" s="512" t="str">
        <f t="shared" si="32"/>
        <v/>
      </c>
      <c r="BG51" s="512" t="str">
        <f t="shared" si="32"/>
        <v/>
      </c>
      <c r="BH51" s="512" t="str">
        <f t="shared" si="32"/>
        <v/>
      </c>
      <c r="BI51" s="512" t="str">
        <f t="shared" si="32"/>
        <v/>
      </c>
      <c r="BJ51" s="512" t="str">
        <f t="shared" si="32"/>
        <v/>
      </c>
      <c r="BK51" s="512" t="str">
        <f t="shared" si="34"/>
        <v/>
      </c>
      <c r="BL51" s="512" t="str">
        <f t="shared" si="34"/>
        <v/>
      </c>
      <c r="BM51" s="512" t="str">
        <f t="shared" si="34"/>
        <v/>
      </c>
      <c r="BN51" s="512" t="str">
        <f t="shared" si="34"/>
        <v/>
      </c>
      <c r="BO51" s="512" t="str">
        <f t="shared" si="34"/>
        <v/>
      </c>
      <c r="BP51" s="512" t="str">
        <f t="shared" si="34"/>
        <v/>
      </c>
      <c r="BQ51" s="512" t="str">
        <f t="shared" si="34"/>
        <v/>
      </c>
      <c r="BR51" s="512" t="str">
        <f t="shared" si="34"/>
        <v/>
      </c>
      <c r="BS51" s="512" t="str">
        <f t="shared" si="34"/>
        <v/>
      </c>
    </row>
    <row r="52" spans="1:71" s="469" customFormat="1" ht="12.95" customHeight="1" x14ac:dyDescent="0.2">
      <c r="A52" s="509">
        <f t="shared" si="31"/>
        <v>21</v>
      </c>
      <c r="B52" s="516"/>
      <c r="C52" s="540"/>
      <c r="D52" s="516"/>
      <c r="E52" s="540"/>
      <c r="F52" s="516"/>
      <c r="G52" s="540"/>
      <c r="H52" s="516"/>
      <c r="I52" s="540"/>
      <c r="J52" s="516"/>
      <c r="K52" s="540"/>
      <c r="L52" s="516"/>
      <c r="M52" s="540"/>
      <c r="N52" s="516"/>
      <c r="O52" s="540"/>
      <c r="P52" s="516"/>
      <c r="Q52" s="516"/>
      <c r="R52" s="540"/>
      <c r="S52" s="515"/>
      <c r="T52" s="515"/>
      <c r="U52" s="515"/>
      <c r="V52" s="515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  <c r="AG52" s="515"/>
      <c r="AH52" s="515"/>
      <c r="AI52" s="515"/>
      <c r="AJ52" s="515"/>
      <c r="AK52" s="511" t="str">
        <f t="shared" si="33"/>
        <v/>
      </c>
      <c r="AL52" s="512" t="str">
        <f t="shared" si="33"/>
        <v/>
      </c>
      <c r="AM52" s="512" t="str">
        <f t="shared" si="33"/>
        <v/>
      </c>
      <c r="AN52" s="512" t="str">
        <f t="shared" si="33"/>
        <v/>
      </c>
      <c r="AO52" s="512" t="str">
        <f t="shared" si="33"/>
        <v/>
      </c>
      <c r="AP52" s="512" t="str">
        <f t="shared" si="33"/>
        <v/>
      </c>
      <c r="AQ52" s="513" t="str">
        <f t="shared" si="33"/>
        <v/>
      </c>
      <c r="AR52" s="514" t="str">
        <f t="shared" si="33"/>
        <v/>
      </c>
      <c r="AS52" s="511" t="str">
        <f t="shared" si="33"/>
        <v/>
      </c>
      <c r="AT52" s="511" t="str">
        <f t="shared" si="33"/>
        <v/>
      </c>
      <c r="AU52" s="512" t="str">
        <f t="shared" si="33"/>
        <v/>
      </c>
      <c r="AV52" s="512" t="str">
        <f t="shared" si="33"/>
        <v/>
      </c>
      <c r="AW52" s="512" t="str">
        <f t="shared" si="33"/>
        <v/>
      </c>
      <c r="AX52" s="512" t="str">
        <f t="shared" si="32"/>
        <v/>
      </c>
      <c r="AY52" s="512" t="str">
        <f t="shared" si="32"/>
        <v/>
      </c>
      <c r="AZ52" s="512" t="str">
        <f t="shared" si="32"/>
        <v/>
      </c>
      <c r="BA52" s="512" t="str">
        <f t="shared" si="32"/>
        <v/>
      </c>
      <c r="BB52" s="512" t="str">
        <f t="shared" si="32"/>
        <v/>
      </c>
      <c r="BC52" s="512" t="str">
        <f t="shared" si="32"/>
        <v/>
      </c>
      <c r="BD52" s="512" t="str">
        <f t="shared" si="32"/>
        <v/>
      </c>
      <c r="BE52" s="512" t="str">
        <f t="shared" si="32"/>
        <v/>
      </c>
      <c r="BF52" s="512" t="str">
        <f t="shared" si="32"/>
        <v/>
      </c>
      <c r="BG52" s="512" t="str">
        <f t="shared" si="32"/>
        <v/>
      </c>
      <c r="BH52" s="512" t="str">
        <f t="shared" si="32"/>
        <v/>
      </c>
      <c r="BI52" s="512" t="str">
        <f t="shared" si="32"/>
        <v/>
      </c>
      <c r="BJ52" s="512" t="str">
        <f t="shared" si="32"/>
        <v/>
      </c>
      <c r="BK52" s="512" t="str">
        <f t="shared" si="34"/>
        <v/>
      </c>
      <c r="BL52" s="512" t="str">
        <f t="shared" si="34"/>
        <v/>
      </c>
      <c r="BM52" s="512" t="str">
        <f t="shared" si="34"/>
        <v/>
      </c>
      <c r="BN52" s="512" t="str">
        <f t="shared" si="34"/>
        <v/>
      </c>
      <c r="BO52" s="512" t="str">
        <f t="shared" si="34"/>
        <v/>
      </c>
      <c r="BP52" s="512" t="str">
        <f t="shared" si="34"/>
        <v/>
      </c>
      <c r="BQ52" s="512" t="str">
        <f t="shared" si="34"/>
        <v/>
      </c>
      <c r="BR52" s="512" t="str">
        <f t="shared" si="34"/>
        <v/>
      </c>
      <c r="BS52" s="512" t="str">
        <f t="shared" si="34"/>
        <v/>
      </c>
    </row>
    <row r="53" spans="1:71" s="469" customFormat="1" ht="12.95" customHeight="1" x14ac:dyDescent="0.2">
      <c r="A53" s="509">
        <f t="shared" si="31"/>
        <v>22</v>
      </c>
      <c r="B53" s="516"/>
      <c r="C53" s="540"/>
      <c r="D53" s="516"/>
      <c r="E53" s="540"/>
      <c r="F53" s="516"/>
      <c r="G53" s="540"/>
      <c r="H53" s="516"/>
      <c r="I53" s="540"/>
      <c r="J53" s="516"/>
      <c r="K53" s="540"/>
      <c r="L53" s="516"/>
      <c r="M53" s="540"/>
      <c r="N53" s="516"/>
      <c r="O53" s="540"/>
      <c r="P53" s="516"/>
      <c r="Q53" s="516"/>
      <c r="R53" s="540"/>
      <c r="S53" s="515"/>
      <c r="T53" s="515"/>
      <c r="U53" s="515"/>
      <c r="V53" s="515"/>
      <c r="W53" s="515"/>
      <c r="X53" s="515"/>
      <c r="Y53" s="515"/>
      <c r="Z53" s="515"/>
      <c r="AA53" s="515"/>
      <c r="AB53" s="515"/>
      <c r="AC53" s="515"/>
      <c r="AD53" s="515"/>
      <c r="AE53" s="515"/>
      <c r="AF53" s="515"/>
      <c r="AG53" s="515"/>
      <c r="AH53" s="515"/>
      <c r="AI53" s="515"/>
      <c r="AJ53" s="515"/>
      <c r="AK53" s="511" t="str">
        <f t="shared" si="33"/>
        <v/>
      </c>
      <c r="AL53" s="512" t="str">
        <f t="shared" si="33"/>
        <v/>
      </c>
      <c r="AM53" s="512" t="str">
        <f t="shared" si="33"/>
        <v/>
      </c>
      <c r="AN53" s="512" t="str">
        <f t="shared" si="33"/>
        <v/>
      </c>
      <c r="AO53" s="512" t="str">
        <f t="shared" si="33"/>
        <v/>
      </c>
      <c r="AP53" s="512" t="str">
        <f t="shared" si="33"/>
        <v/>
      </c>
      <c r="AQ53" s="513" t="str">
        <f t="shared" si="33"/>
        <v/>
      </c>
      <c r="AR53" s="514" t="str">
        <f t="shared" si="33"/>
        <v/>
      </c>
      <c r="AS53" s="511" t="str">
        <f t="shared" si="33"/>
        <v/>
      </c>
      <c r="AT53" s="511" t="str">
        <f t="shared" si="33"/>
        <v/>
      </c>
      <c r="AU53" s="512" t="str">
        <f t="shared" si="33"/>
        <v/>
      </c>
      <c r="AV53" s="512" t="str">
        <f t="shared" si="33"/>
        <v/>
      </c>
      <c r="AW53" s="512" t="str">
        <f t="shared" si="33"/>
        <v/>
      </c>
      <c r="AX53" s="512" t="str">
        <f t="shared" si="32"/>
        <v/>
      </c>
      <c r="AY53" s="512" t="str">
        <f t="shared" si="32"/>
        <v/>
      </c>
      <c r="AZ53" s="512" t="str">
        <f t="shared" si="32"/>
        <v/>
      </c>
      <c r="BA53" s="512" t="str">
        <f t="shared" si="32"/>
        <v/>
      </c>
      <c r="BB53" s="512" t="str">
        <f t="shared" si="32"/>
        <v/>
      </c>
      <c r="BC53" s="512" t="str">
        <f t="shared" si="32"/>
        <v/>
      </c>
      <c r="BD53" s="512" t="str">
        <f t="shared" si="32"/>
        <v/>
      </c>
      <c r="BE53" s="512" t="str">
        <f t="shared" si="32"/>
        <v/>
      </c>
      <c r="BF53" s="512" t="str">
        <f t="shared" si="32"/>
        <v/>
      </c>
      <c r="BG53" s="512" t="str">
        <f t="shared" si="32"/>
        <v/>
      </c>
      <c r="BH53" s="512" t="str">
        <f t="shared" si="32"/>
        <v/>
      </c>
      <c r="BI53" s="512" t="str">
        <f t="shared" si="32"/>
        <v/>
      </c>
      <c r="BJ53" s="512" t="str">
        <f t="shared" si="32"/>
        <v/>
      </c>
      <c r="BK53" s="512" t="str">
        <f t="shared" si="34"/>
        <v/>
      </c>
      <c r="BL53" s="512" t="str">
        <f t="shared" si="34"/>
        <v/>
      </c>
      <c r="BM53" s="512" t="str">
        <f t="shared" si="34"/>
        <v/>
      </c>
      <c r="BN53" s="512" t="str">
        <f t="shared" si="34"/>
        <v/>
      </c>
      <c r="BO53" s="512" t="str">
        <f t="shared" si="34"/>
        <v/>
      </c>
      <c r="BP53" s="512" t="str">
        <f t="shared" si="34"/>
        <v/>
      </c>
      <c r="BQ53" s="512" t="str">
        <f t="shared" si="34"/>
        <v/>
      </c>
      <c r="BR53" s="512" t="str">
        <f t="shared" si="34"/>
        <v/>
      </c>
      <c r="BS53" s="512" t="str">
        <f t="shared" si="34"/>
        <v/>
      </c>
    </row>
    <row r="54" spans="1:71" s="469" customFormat="1" ht="12.95" customHeight="1" x14ac:dyDescent="0.2">
      <c r="A54" s="509">
        <f t="shared" si="31"/>
        <v>23</v>
      </c>
      <c r="B54" s="516"/>
      <c r="C54" s="540"/>
      <c r="D54" s="516"/>
      <c r="E54" s="540"/>
      <c r="F54" s="516"/>
      <c r="G54" s="540"/>
      <c r="H54" s="516"/>
      <c r="I54" s="540"/>
      <c r="J54" s="516"/>
      <c r="K54" s="540"/>
      <c r="L54" s="516"/>
      <c r="M54" s="540"/>
      <c r="N54" s="516"/>
      <c r="O54" s="540"/>
      <c r="P54" s="516"/>
      <c r="Q54" s="516"/>
      <c r="R54" s="540"/>
      <c r="S54" s="515"/>
      <c r="T54" s="515"/>
      <c r="U54" s="515"/>
      <c r="V54" s="515"/>
      <c r="W54" s="515"/>
      <c r="X54" s="515"/>
      <c r="Y54" s="515"/>
      <c r="Z54" s="515"/>
      <c r="AA54" s="515"/>
      <c r="AB54" s="515"/>
      <c r="AC54" s="515"/>
      <c r="AD54" s="515"/>
      <c r="AE54" s="515"/>
      <c r="AF54" s="515"/>
      <c r="AG54" s="515"/>
      <c r="AH54" s="515"/>
      <c r="AI54" s="515"/>
      <c r="AJ54" s="515"/>
      <c r="AK54" s="511" t="str">
        <f t="shared" si="33"/>
        <v/>
      </c>
      <c r="AL54" s="512" t="str">
        <f t="shared" si="33"/>
        <v/>
      </c>
      <c r="AM54" s="512" t="str">
        <f t="shared" si="33"/>
        <v/>
      </c>
      <c r="AN54" s="512" t="str">
        <f t="shared" si="33"/>
        <v/>
      </c>
      <c r="AO54" s="512" t="str">
        <f t="shared" si="33"/>
        <v/>
      </c>
      <c r="AP54" s="512" t="str">
        <f t="shared" si="33"/>
        <v/>
      </c>
      <c r="AQ54" s="513" t="str">
        <f t="shared" si="33"/>
        <v/>
      </c>
      <c r="AR54" s="514" t="str">
        <f t="shared" si="33"/>
        <v/>
      </c>
      <c r="AS54" s="511" t="str">
        <f t="shared" si="33"/>
        <v/>
      </c>
      <c r="AT54" s="511" t="str">
        <f t="shared" si="33"/>
        <v/>
      </c>
      <c r="AU54" s="512" t="str">
        <f t="shared" si="33"/>
        <v/>
      </c>
      <c r="AV54" s="512" t="str">
        <f t="shared" si="33"/>
        <v/>
      </c>
      <c r="AW54" s="512" t="str">
        <f t="shared" si="33"/>
        <v/>
      </c>
      <c r="AX54" s="512" t="str">
        <f t="shared" si="32"/>
        <v/>
      </c>
      <c r="AY54" s="512" t="str">
        <f t="shared" si="32"/>
        <v/>
      </c>
      <c r="AZ54" s="512" t="str">
        <f t="shared" si="32"/>
        <v/>
      </c>
      <c r="BA54" s="512" t="str">
        <f t="shared" si="32"/>
        <v/>
      </c>
      <c r="BB54" s="512" t="str">
        <f t="shared" si="32"/>
        <v/>
      </c>
      <c r="BC54" s="512" t="str">
        <f t="shared" si="32"/>
        <v/>
      </c>
      <c r="BD54" s="512" t="str">
        <f t="shared" si="32"/>
        <v/>
      </c>
      <c r="BE54" s="512" t="str">
        <f t="shared" si="32"/>
        <v/>
      </c>
      <c r="BF54" s="512" t="str">
        <f t="shared" si="32"/>
        <v/>
      </c>
      <c r="BG54" s="512" t="str">
        <f t="shared" si="32"/>
        <v/>
      </c>
      <c r="BH54" s="512" t="str">
        <f t="shared" si="32"/>
        <v/>
      </c>
      <c r="BI54" s="512" t="str">
        <f t="shared" si="32"/>
        <v/>
      </c>
      <c r="BJ54" s="512" t="str">
        <f t="shared" si="32"/>
        <v/>
      </c>
      <c r="BK54" s="512" t="str">
        <f t="shared" si="34"/>
        <v/>
      </c>
      <c r="BL54" s="512" t="str">
        <f t="shared" si="34"/>
        <v/>
      </c>
      <c r="BM54" s="512" t="str">
        <f t="shared" si="34"/>
        <v/>
      </c>
      <c r="BN54" s="512" t="str">
        <f t="shared" si="34"/>
        <v/>
      </c>
      <c r="BO54" s="512" t="str">
        <f t="shared" si="34"/>
        <v/>
      </c>
      <c r="BP54" s="512" t="str">
        <f t="shared" si="34"/>
        <v/>
      </c>
      <c r="BQ54" s="512" t="str">
        <f t="shared" si="34"/>
        <v/>
      </c>
      <c r="BR54" s="512" t="str">
        <f t="shared" si="34"/>
        <v/>
      </c>
      <c r="BS54" s="512" t="str">
        <f t="shared" si="34"/>
        <v/>
      </c>
    </row>
    <row r="55" spans="1:71" s="469" customFormat="1" ht="12.95" customHeight="1" x14ac:dyDescent="0.2">
      <c r="A55" s="509">
        <f t="shared" si="31"/>
        <v>24</v>
      </c>
      <c r="B55" s="516"/>
      <c r="C55" s="540"/>
      <c r="D55" s="516"/>
      <c r="E55" s="540"/>
      <c r="F55" s="516"/>
      <c r="G55" s="540"/>
      <c r="H55" s="516"/>
      <c r="I55" s="540"/>
      <c r="J55" s="516"/>
      <c r="K55" s="540"/>
      <c r="L55" s="516"/>
      <c r="M55" s="540"/>
      <c r="N55" s="516"/>
      <c r="O55" s="540"/>
      <c r="P55" s="516"/>
      <c r="Q55" s="516"/>
      <c r="R55" s="540"/>
      <c r="S55" s="515"/>
      <c r="T55" s="515"/>
      <c r="U55" s="515"/>
      <c r="V55" s="515"/>
      <c r="W55" s="515"/>
      <c r="X55" s="515"/>
      <c r="Y55" s="515"/>
      <c r="Z55" s="515"/>
      <c r="AA55" s="515"/>
      <c r="AB55" s="515"/>
      <c r="AC55" s="515"/>
      <c r="AD55" s="515"/>
      <c r="AE55" s="515"/>
      <c r="AF55" s="515"/>
      <c r="AG55" s="515"/>
      <c r="AH55" s="515"/>
      <c r="AI55" s="515"/>
      <c r="AJ55" s="515"/>
      <c r="AK55" s="511" t="str">
        <f t="shared" si="33"/>
        <v/>
      </c>
      <c r="AL55" s="512" t="str">
        <f t="shared" si="33"/>
        <v/>
      </c>
      <c r="AM55" s="512" t="str">
        <f t="shared" si="33"/>
        <v/>
      </c>
      <c r="AN55" s="512" t="str">
        <f t="shared" si="33"/>
        <v/>
      </c>
      <c r="AO55" s="512" t="str">
        <f t="shared" si="33"/>
        <v/>
      </c>
      <c r="AP55" s="512" t="str">
        <f t="shared" si="33"/>
        <v/>
      </c>
      <c r="AQ55" s="513" t="str">
        <f t="shared" si="33"/>
        <v/>
      </c>
      <c r="AR55" s="514" t="str">
        <f t="shared" si="33"/>
        <v/>
      </c>
      <c r="AS55" s="511" t="str">
        <f t="shared" si="33"/>
        <v/>
      </c>
      <c r="AT55" s="511" t="str">
        <f t="shared" si="33"/>
        <v/>
      </c>
      <c r="AU55" s="512" t="str">
        <f t="shared" si="33"/>
        <v/>
      </c>
      <c r="AV55" s="512" t="str">
        <f t="shared" si="33"/>
        <v/>
      </c>
      <c r="AW55" s="512" t="str">
        <f t="shared" si="33"/>
        <v/>
      </c>
      <c r="AX55" s="512" t="str">
        <f t="shared" si="32"/>
        <v/>
      </c>
      <c r="AY55" s="512" t="str">
        <f t="shared" si="32"/>
        <v/>
      </c>
      <c r="AZ55" s="512" t="str">
        <f t="shared" si="32"/>
        <v/>
      </c>
      <c r="BA55" s="512" t="str">
        <f t="shared" si="32"/>
        <v/>
      </c>
      <c r="BB55" s="512" t="str">
        <f t="shared" si="32"/>
        <v/>
      </c>
      <c r="BC55" s="512" t="str">
        <f t="shared" si="32"/>
        <v/>
      </c>
      <c r="BD55" s="512" t="str">
        <f t="shared" si="32"/>
        <v/>
      </c>
      <c r="BE55" s="512" t="str">
        <f t="shared" si="32"/>
        <v/>
      </c>
      <c r="BF55" s="512" t="str">
        <f t="shared" si="32"/>
        <v/>
      </c>
      <c r="BG55" s="512" t="str">
        <f t="shared" si="32"/>
        <v/>
      </c>
      <c r="BH55" s="512" t="str">
        <f t="shared" si="32"/>
        <v/>
      </c>
      <c r="BI55" s="512" t="str">
        <f t="shared" si="32"/>
        <v/>
      </c>
      <c r="BJ55" s="512" t="str">
        <f t="shared" si="32"/>
        <v/>
      </c>
      <c r="BK55" s="512" t="str">
        <f t="shared" si="34"/>
        <v/>
      </c>
      <c r="BL55" s="512" t="str">
        <f t="shared" si="34"/>
        <v/>
      </c>
      <c r="BM55" s="512" t="str">
        <f t="shared" si="34"/>
        <v/>
      </c>
      <c r="BN55" s="512" t="str">
        <f t="shared" si="34"/>
        <v/>
      </c>
      <c r="BO55" s="512" t="str">
        <f t="shared" si="34"/>
        <v/>
      </c>
      <c r="BP55" s="512" t="str">
        <f t="shared" si="34"/>
        <v/>
      </c>
      <c r="BQ55" s="512" t="str">
        <f t="shared" si="34"/>
        <v/>
      </c>
      <c r="BR55" s="512" t="str">
        <f t="shared" si="34"/>
        <v/>
      </c>
      <c r="BS55" s="512" t="str">
        <f t="shared" si="34"/>
        <v/>
      </c>
    </row>
    <row r="56" spans="1:71" s="469" customFormat="1" ht="12.95" customHeight="1" x14ac:dyDescent="0.2">
      <c r="A56" s="509">
        <f t="shared" si="31"/>
        <v>25</v>
      </c>
      <c r="B56" s="516"/>
      <c r="C56" s="540"/>
      <c r="D56" s="516"/>
      <c r="E56" s="540"/>
      <c r="F56" s="516"/>
      <c r="G56" s="540"/>
      <c r="H56" s="516"/>
      <c r="I56" s="540"/>
      <c r="J56" s="516"/>
      <c r="K56" s="540"/>
      <c r="L56" s="516"/>
      <c r="M56" s="540"/>
      <c r="N56" s="516"/>
      <c r="O56" s="540"/>
      <c r="P56" s="516"/>
      <c r="Q56" s="516"/>
      <c r="R56" s="540"/>
      <c r="S56" s="515"/>
      <c r="T56" s="515"/>
      <c r="U56" s="515"/>
      <c r="V56" s="515"/>
      <c r="W56" s="515"/>
      <c r="X56" s="515"/>
      <c r="Y56" s="515"/>
      <c r="Z56" s="515"/>
      <c r="AA56" s="515"/>
      <c r="AB56" s="515"/>
      <c r="AC56" s="515"/>
      <c r="AD56" s="515"/>
      <c r="AE56" s="515"/>
      <c r="AF56" s="515"/>
      <c r="AG56" s="515"/>
      <c r="AH56" s="515"/>
      <c r="AI56" s="515"/>
      <c r="AJ56" s="515"/>
      <c r="AK56" s="511" t="str">
        <f t="shared" si="33"/>
        <v/>
      </c>
      <c r="AL56" s="512" t="str">
        <f t="shared" si="33"/>
        <v/>
      </c>
      <c r="AM56" s="512" t="str">
        <f t="shared" si="33"/>
        <v/>
      </c>
      <c r="AN56" s="512" t="str">
        <f t="shared" si="33"/>
        <v/>
      </c>
      <c r="AO56" s="512" t="str">
        <f t="shared" si="33"/>
        <v/>
      </c>
      <c r="AP56" s="512" t="str">
        <f t="shared" si="33"/>
        <v/>
      </c>
      <c r="AQ56" s="513" t="str">
        <f t="shared" si="33"/>
        <v/>
      </c>
      <c r="AR56" s="514" t="str">
        <f t="shared" si="33"/>
        <v/>
      </c>
      <c r="AS56" s="511" t="str">
        <f t="shared" si="33"/>
        <v/>
      </c>
      <c r="AT56" s="511" t="str">
        <f t="shared" si="33"/>
        <v/>
      </c>
      <c r="AU56" s="512" t="str">
        <f t="shared" si="33"/>
        <v/>
      </c>
      <c r="AV56" s="512" t="str">
        <f t="shared" si="33"/>
        <v/>
      </c>
      <c r="AW56" s="512" t="str">
        <f t="shared" si="33"/>
        <v/>
      </c>
      <c r="AX56" s="512" t="str">
        <f t="shared" si="32"/>
        <v/>
      </c>
      <c r="AY56" s="512" t="str">
        <f t="shared" si="32"/>
        <v/>
      </c>
      <c r="AZ56" s="512" t="str">
        <f t="shared" si="32"/>
        <v/>
      </c>
      <c r="BA56" s="512" t="str">
        <f t="shared" si="32"/>
        <v/>
      </c>
      <c r="BB56" s="512" t="str">
        <f t="shared" si="32"/>
        <v/>
      </c>
      <c r="BC56" s="512" t="str">
        <f t="shared" si="32"/>
        <v/>
      </c>
      <c r="BD56" s="512" t="str">
        <f t="shared" si="32"/>
        <v/>
      </c>
      <c r="BE56" s="512" t="str">
        <f t="shared" si="32"/>
        <v/>
      </c>
      <c r="BF56" s="512" t="str">
        <f t="shared" si="32"/>
        <v/>
      </c>
      <c r="BG56" s="512" t="str">
        <f t="shared" si="32"/>
        <v/>
      </c>
      <c r="BH56" s="512" t="str">
        <f t="shared" si="32"/>
        <v/>
      </c>
      <c r="BI56" s="512" t="str">
        <f t="shared" si="32"/>
        <v/>
      </c>
      <c r="BJ56" s="512" t="str">
        <f t="shared" si="32"/>
        <v/>
      </c>
      <c r="BK56" s="512" t="str">
        <f t="shared" si="34"/>
        <v/>
      </c>
      <c r="BL56" s="512" t="str">
        <f t="shared" si="34"/>
        <v/>
      </c>
      <c r="BM56" s="512" t="str">
        <f t="shared" si="34"/>
        <v/>
      </c>
      <c r="BN56" s="512" t="str">
        <f t="shared" si="34"/>
        <v/>
      </c>
      <c r="BO56" s="512" t="str">
        <f t="shared" si="34"/>
        <v/>
      </c>
      <c r="BP56" s="512" t="str">
        <f t="shared" si="34"/>
        <v/>
      </c>
      <c r="BQ56" s="512" t="str">
        <f t="shared" si="34"/>
        <v/>
      </c>
      <c r="BR56" s="512" t="str">
        <f t="shared" si="34"/>
        <v/>
      </c>
      <c r="BS56" s="512" t="str">
        <f t="shared" si="34"/>
        <v/>
      </c>
    </row>
    <row r="57" spans="1:71" s="469" customFormat="1" ht="12.95" customHeight="1" x14ac:dyDescent="0.2">
      <c r="A57" s="509">
        <f t="shared" si="31"/>
        <v>26</v>
      </c>
      <c r="B57" s="516"/>
      <c r="C57" s="540"/>
      <c r="D57" s="516"/>
      <c r="E57" s="540"/>
      <c r="F57" s="516"/>
      <c r="G57" s="540"/>
      <c r="H57" s="516"/>
      <c r="I57" s="540"/>
      <c r="J57" s="516"/>
      <c r="K57" s="540"/>
      <c r="L57" s="516"/>
      <c r="M57" s="540"/>
      <c r="N57" s="516"/>
      <c r="O57" s="540"/>
      <c r="P57" s="516"/>
      <c r="Q57" s="516"/>
      <c r="R57" s="540"/>
      <c r="S57" s="515"/>
      <c r="T57" s="515"/>
      <c r="U57" s="515"/>
      <c r="V57" s="515"/>
      <c r="W57" s="515"/>
      <c r="X57" s="515"/>
      <c r="Y57" s="515"/>
      <c r="Z57" s="515"/>
      <c r="AA57" s="515"/>
      <c r="AB57" s="515"/>
      <c r="AC57" s="515"/>
      <c r="AD57" s="515"/>
      <c r="AE57" s="515"/>
      <c r="AF57" s="515"/>
      <c r="AG57" s="515"/>
      <c r="AH57" s="515"/>
      <c r="AI57" s="515"/>
      <c r="AJ57" s="515"/>
      <c r="AK57" s="511" t="str">
        <f t="shared" si="33"/>
        <v/>
      </c>
      <c r="AL57" s="512" t="str">
        <f t="shared" si="33"/>
        <v/>
      </c>
      <c r="AM57" s="512" t="str">
        <f t="shared" si="33"/>
        <v/>
      </c>
      <c r="AN57" s="512" t="str">
        <f t="shared" si="33"/>
        <v/>
      </c>
      <c r="AO57" s="512" t="str">
        <f t="shared" si="33"/>
        <v/>
      </c>
      <c r="AP57" s="512" t="str">
        <f t="shared" si="33"/>
        <v/>
      </c>
      <c r="AQ57" s="513" t="str">
        <f t="shared" si="33"/>
        <v/>
      </c>
      <c r="AR57" s="514" t="str">
        <f t="shared" si="33"/>
        <v/>
      </c>
      <c r="AS57" s="511" t="str">
        <f t="shared" si="33"/>
        <v/>
      </c>
      <c r="AT57" s="511" t="str">
        <f t="shared" si="33"/>
        <v/>
      </c>
      <c r="AU57" s="512" t="str">
        <f t="shared" si="33"/>
        <v/>
      </c>
      <c r="AV57" s="512" t="str">
        <f t="shared" si="33"/>
        <v/>
      </c>
      <c r="AW57" s="512" t="str">
        <f t="shared" si="33"/>
        <v/>
      </c>
      <c r="AX57" s="512" t="str">
        <f t="shared" si="32"/>
        <v/>
      </c>
      <c r="AY57" s="512" t="str">
        <f t="shared" si="32"/>
        <v/>
      </c>
      <c r="AZ57" s="512" t="str">
        <f t="shared" si="32"/>
        <v/>
      </c>
      <c r="BA57" s="512" t="str">
        <f t="shared" si="32"/>
        <v/>
      </c>
      <c r="BB57" s="512" t="str">
        <f t="shared" si="32"/>
        <v/>
      </c>
      <c r="BC57" s="512" t="str">
        <f t="shared" si="32"/>
        <v/>
      </c>
      <c r="BD57" s="512" t="str">
        <f t="shared" si="32"/>
        <v/>
      </c>
      <c r="BE57" s="512" t="str">
        <f t="shared" si="32"/>
        <v/>
      </c>
      <c r="BF57" s="512" t="str">
        <f t="shared" si="32"/>
        <v/>
      </c>
      <c r="BG57" s="512" t="str">
        <f t="shared" si="32"/>
        <v/>
      </c>
      <c r="BH57" s="512" t="str">
        <f t="shared" si="32"/>
        <v/>
      </c>
      <c r="BI57" s="512" t="str">
        <f t="shared" si="32"/>
        <v/>
      </c>
      <c r="BJ57" s="512" t="str">
        <f t="shared" si="32"/>
        <v/>
      </c>
      <c r="BK57" s="512" t="str">
        <f t="shared" si="34"/>
        <v/>
      </c>
      <c r="BL57" s="512" t="str">
        <f t="shared" si="34"/>
        <v/>
      </c>
      <c r="BM57" s="512" t="str">
        <f t="shared" si="34"/>
        <v/>
      </c>
      <c r="BN57" s="512" t="str">
        <f t="shared" si="34"/>
        <v/>
      </c>
      <c r="BO57" s="512" t="str">
        <f t="shared" si="34"/>
        <v/>
      </c>
      <c r="BP57" s="512" t="str">
        <f t="shared" si="34"/>
        <v/>
      </c>
      <c r="BQ57" s="512" t="str">
        <f t="shared" si="34"/>
        <v/>
      </c>
      <c r="BR57" s="512" t="str">
        <f t="shared" si="34"/>
        <v/>
      </c>
      <c r="BS57" s="512" t="str">
        <f t="shared" si="34"/>
        <v/>
      </c>
    </row>
    <row r="58" spans="1:71" s="469" customFormat="1" ht="12.95" customHeight="1" x14ac:dyDescent="0.2">
      <c r="A58" s="509">
        <f t="shared" si="31"/>
        <v>27</v>
      </c>
      <c r="B58" s="516"/>
      <c r="C58" s="540"/>
      <c r="D58" s="516"/>
      <c r="E58" s="540"/>
      <c r="F58" s="516"/>
      <c r="G58" s="540"/>
      <c r="H58" s="516"/>
      <c r="I58" s="540"/>
      <c r="J58" s="516"/>
      <c r="K58" s="540"/>
      <c r="L58" s="516"/>
      <c r="M58" s="540"/>
      <c r="N58" s="516"/>
      <c r="O58" s="540"/>
      <c r="P58" s="516"/>
      <c r="Q58" s="516"/>
      <c r="R58" s="540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  <c r="AC58" s="515"/>
      <c r="AD58" s="515"/>
      <c r="AE58" s="515"/>
      <c r="AF58" s="515"/>
      <c r="AG58" s="515"/>
      <c r="AH58" s="515"/>
      <c r="AI58" s="515"/>
      <c r="AJ58" s="515"/>
      <c r="AK58" s="511" t="str">
        <f t="shared" si="33"/>
        <v/>
      </c>
      <c r="AL58" s="512" t="str">
        <f t="shared" si="33"/>
        <v/>
      </c>
      <c r="AM58" s="512" t="str">
        <f t="shared" si="33"/>
        <v/>
      </c>
      <c r="AN58" s="512" t="str">
        <f t="shared" si="33"/>
        <v/>
      </c>
      <c r="AO58" s="512" t="str">
        <f t="shared" si="33"/>
        <v/>
      </c>
      <c r="AP58" s="512" t="str">
        <f t="shared" si="33"/>
        <v/>
      </c>
      <c r="AQ58" s="513" t="str">
        <f t="shared" si="33"/>
        <v/>
      </c>
      <c r="AR58" s="514" t="str">
        <f t="shared" si="33"/>
        <v/>
      </c>
      <c r="AS58" s="511" t="str">
        <f t="shared" si="33"/>
        <v/>
      </c>
      <c r="AT58" s="511" t="str">
        <f t="shared" si="33"/>
        <v/>
      </c>
      <c r="AU58" s="512" t="str">
        <f t="shared" si="33"/>
        <v/>
      </c>
      <c r="AV58" s="512" t="str">
        <f t="shared" si="33"/>
        <v/>
      </c>
      <c r="AW58" s="512" t="str">
        <f t="shared" si="33"/>
        <v/>
      </c>
      <c r="AX58" s="512" t="str">
        <f t="shared" si="32"/>
        <v/>
      </c>
      <c r="AY58" s="512" t="str">
        <f t="shared" si="32"/>
        <v/>
      </c>
      <c r="AZ58" s="512" t="str">
        <f t="shared" si="32"/>
        <v/>
      </c>
      <c r="BA58" s="512" t="str">
        <f t="shared" si="32"/>
        <v/>
      </c>
      <c r="BB58" s="512" t="str">
        <f t="shared" si="32"/>
        <v/>
      </c>
      <c r="BC58" s="512" t="str">
        <f t="shared" si="32"/>
        <v/>
      </c>
      <c r="BD58" s="512" t="str">
        <f t="shared" si="32"/>
        <v/>
      </c>
      <c r="BE58" s="512" t="str">
        <f t="shared" si="32"/>
        <v/>
      </c>
      <c r="BF58" s="512" t="str">
        <f t="shared" si="32"/>
        <v/>
      </c>
      <c r="BG58" s="512" t="str">
        <f t="shared" si="32"/>
        <v/>
      </c>
      <c r="BH58" s="512" t="str">
        <f t="shared" si="32"/>
        <v/>
      </c>
      <c r="BI58" s="512" t="str">
        <f t="shared" si="32"/>
        <v/>
      </c>
      <c r="BJ58" s="512" t="str">
        <f t="shared" si="32"/>
        <v/>
      </c>
      <c r="BK58" s="512" t="str">
        <f t="shared" si="34"/>
        <v/>
      </c>
      <c r="BL58" s="512" t="str">
        <f t="shared" si="34"/>
        <v/>
      </c>
      <c r="BM58" s="512" t="str">
        <f t="shared" si="34"/>
        <v/>
      </c>
      <c r="BN58" s="512" t="str">
        <f t="shared" si="34"/>
        <v/>
      </c>
      <c r="BO58" s="512" t="str">
        <f t="shared" si="34"/>
        <v/>
      </c>
      <c r="BP58" s="512" t="str">
        <f t="shared" si="34"/>
        <v/>
      </c>
      <c r="BQ58" s="512" t="str">
        <f t="shared" si="34"/>
        <v/>
      </c>
      <c r="BR58" s="512" t="str">
        <f t="shared" si="34"/>
        <v/>
      </c>
      <c r="BS58" s="512" t="str">
        <f t="shared" si="34"/>
        <v/>
      </c>
    </row>
    <row r="59" spans="1:71" s="469" customFormat="1" ht="12.95" customHeight="1" x14ac:dyDescent="0.2">
      <c r="A59" s="509">
        <f t="shared" si="31"/>
        <v>28</v>
      </c>
      <c r="B59" s="516"/>
      <c r="C59" s="540"/>
      <c r="D59" s="516"/>
      <c r="E59" s="540"/>
      <c r="F59" s="516"/>
      <c r="G59" s="540"/>
      <c r="H59" s="516"/>
      <c r="I59" s="540"/>
      <c r="J59" s="516"/>
      <c r="K59" s="540"/>
      <c r="L59" s="516"/>
      <c r="M59" s="540"/>
      <c r="N59" s="516"/>
      <c r="O59" s="540"/>
      <c r="P59" s="516"/>
      <c r="Q59" s="516"/>
      <c r="R59" s="540"/>
      <c r="S59" s="515"/>
      <c r="T59" s="515"/>
      <c r="U59" s="515"/>
      <c r="V59" s="515"/>
      <c r="W59" s="515"/>
      <c r="X59" s="515"/>
      <c r="Y59" s="515"/>
      <c r="Z59" s="515"/>
      <c r="AA59" s="515"/>
      <c r="AB59" s="515"/>
      <c r="AC59" s="515"/>
      <c r="AD59" s="515"/>
      <c r="AE59" s="515"/>
      <c r="AF59" s="515"/>
      <c r="AG59" s="515"/>
      <c r="AH59" s="515"/>
      <c r="AI59" s="515"/>
      <c r="AJ59" s="515"/>
      <c r="AK59" s="511" t="str">
        <f t="shared" si="33"/>
        <v/>
      </c>
      <c r="AL59" s="512" t="str">
        <f t="shared" si="33"/>
        <v/>
      </c>
      <c r="AM59" s="512" t="str">
        <f t="shared" si="33"/>
        <v/>
      </c>
      <c r="AN59" s="512" t="str">
        <f t="shared" si="33"/>
        <v/>
      </c>
      <c r="AO59" s="512" t="str">
        <f t="shared" si="33"/>
        <v/>
      </c>
      <c r="AP59" s="512" t="str">
        <f t="shared" si="33"/>
        <v/>
      </c>
      <c r="AQ59" s="513" t="str">
        <f t="shared" si="33"/>
        <v/>
      </c>
      <c r="AR59" s="514" t="str">
        <f t="shared" si="33"/>
        <v/>
      </c>
      <c r="AS59" s="511" t="str">
        <f t="shared" si="33"/>
        <v/>
      </c>
      <c r="AT59" s="511" t="str">
        <f t="shared" si="33"/>
        <v/>
      </c>
      <c r="AU59" s="512" t="str">
        <f t="shared" si="33"/>
        <v/>
      </c>
      <c r="AV59" s="512" t="str">
        <f t="shared" si="33"/>
        <v/>
      </c>
      <c r="AW59" s="512" t="str">
        <f t="shared" si="33"/>
        <v/>
      </c>
      <c r="AX59" s="512" t="str">
        <f t="shared" si="32"/>
        <v/>
      </c>
      <c r="AY59" s="512" t="str">
        <f t="shared" si="32"/>
        <v/>
      </c>
      <c r="AZ59" s="512" t="str">
        <f t="shared" si="32"/>
        <v/>
      </c>
      <c r="BA59" s="512" t="str">
        <f t="shared" si="32"/>
        <v/>
      </c>
      <c r="BB59" s="512" t="str">
        <f t="shared" si="32"/>
        <v/>
      </c>
      <c r="BC59" s="512" t="str">
        <f t="shared" si="32"/>
        <v/>
      </c>
      <c r="BD59" s="512" t="str">
        <f t="shared" si="32"/>
        <v/>
      </c>
      <c r="BE59" s="512" t="str">
        <f t="shared" si="32"/>
        <v/>
      </c>
      <c r="BF59" s="512" t="str">
        <f t="shared" si="32"/>
        <v/>
      </c>
      <c r="BG59" s="512" t="str">
        <f t="shared" si="32"/>
        <v/>
      </c>
      <c r="BH59" s="512" t="str">
        <f t="shared" si="32"/>
        <v/>
      </c>
      <c r="BI59" s="512" t="str">
        <f t="shared" si="32"/>
        <v/>
      </c>
      <c r="BJ59" s="512" t="str">
        <f t="shared" si="32"/>
        <v/>
      </c>
      <c r="BK59" s="512" t="str">
        <f t="shared" si="34"/>
        <v/>
      </c>
      <c r="BL59" s="512" t="str">
        <f t="shared" si="34"/>
        <v/>
      </c>
      <c r="BM59" s="512" t="str">
        <f t="shared" si="34"/>
        <v/>
      </c>
      <c r="BN59" s="512" t="str">
        <f t="shared" si="34"/>
        <v/>
      </c>
      <c r="BO59" s="512" t="str">
        <f t="shared" si="34"/>
        <v/>
      </c>
      <c r="BP59" s="512" t="str">
        <f t="shared" si="34"/>
        <v/>
      </c>
      <c r="BQ59" s="512" t="str">
        <f t="shared" si="34"/>
        <v/>
      </c>
      <c r="BR59" s="512" t="str">
        <f t="shared" si="34"/>
        <v/>
      </c>
      <c r="BS59" s="512" t="str">
        <f t="shared" si="34"/>
        <v/>
      </c>
    </row>
    <row r="60" spans="1:71" s="469" customFormat="1" ht="12.95" customHeight="1" x14ac:dyDescent="0.2">
      <c r="A60" s="509">
        <f t="shared" si="31"/>
        <v>29</v>
      </c>
      <c r="B60" s="516"/>
      <c r="C60" s="540"/>
      <c r="D60" s="516"/>
      <c r="E60" s="540"/>
      <c r="F60" s="516"/>
      <c r="G60" s="540"/>
      <c r="H60" s="516"/>
      <c r="I60" s="540"/>
      <c r="J60" s="516"/>
      <c r="K60" s="540"/>
      <c r="L60" s="516"/>
      <c r="M60" s="540"/>
      <c r="N60" s="516"/>
      <c r="O60" s="540"/>
      <c r="P60" s="516"/>
      <c r="Q60" s="516"/>
      <c r="R60" s="540"/>
      <c r="S60" s="515"/>
      <c r="T60" s="515"/>
      <c r="U60" s="515"/>
      <c r="V60" s="515"/>
      <c r="W60" s="515"/>
      <c r="X60" s="515"/>
      <c r="Y60" s="515"/>
      <c r="Z60" s="515"/>
      <c r="AA60" s="515"/>
      <c r="AB60" s="515"/>
      <c r="AC60" s="515"/>
      <c r="AD60" s="515"/>
      <c r="AE60" s="515"/>
      <c r="AF60" s="515"/>
      <c r="AG60" s="515"/>
      <c r="AH60" s="515"/>
      <c r="AI60" s="515"/>
      <c r="AJ60" s="515"/>
      <c r="AK60" s="511" t="str">
        <f t="shared" si="33"/>
        <v/>
      </c>
      <c r="AL60" s="512" t="str">
        <f t="shared" si="33"/>
        <v/>
      </c>
      <c r="AM60" s="512" t="str">
        <f t="shared" si="33"/>
        <v/>
      </c>
      <c r="AN60" s="512" t="str">
        <f t="shared" si="33"/>
        <v/>
      </c>
      <c r="AO60" s="512" t="str">
        <f t="shared" si="33"/>
        <v/>
      </c>
      <c r="AP60" s="512" t="str">
        <f t="shared" si="33"/>
        <v/>
      </c>
      <c r="AQ60" s="513" t="str">
        <f t="shared" si="33"/>
        <v/>
      </c>
      <c r="AR60" s="514" t="str">
        <f t="shared" si="33"/>
        <v/>
      </c>
      <c r="AS60" s="511" t="str">
        <f t="shared" si="33"/>
        <v/>
      </c>
      <c r="AT60" s="511" t="str">
        <f t="shared" si="33"/>
        <v/>
      </c>
      <c r="AU60" s="512" t="str">
        <f t="shared" si="33"/>
        <v/>
      </c>
      <c r="AV60" s="512" t="str">
        <f t="shared" si="33"/>
        <v/>
      </c>
      <c r="AW60" s="512" t="str">
        <f t="shared" si="33"/>
        <v/>
      </c>
      <c r="AX60" s="512" t="str">
        <f t="shared" si="32"/>
        <v/>
      </c>
      <c r="AY60" s="512" t="str">
        <f t="shared" si="32"/>
        <v/>
      </c>
      <c r="AZ60" s="512" t="str">
        <f t="shared" si="32"/>
        <v/>
      </c>
      <c r="BA60" s="512" t="str">
        <f t="shared" si="32"/>
        <v/>
      </c>
      <c r="BB60" s="512" t="str">
        <f t="shared" si="32"/>
        <v/>
      </c>
      <c r="BC60" s="512" t="str">
        <f t="shared" si="32"/>
        <v/>
      </c>
      <c r="BD60" s="512" t="str">
        <f t="shared" si="32"/>
        <v/>
      </c>
      <c r="BE60" s="512" t="str">
        <f t="shared" si="32"/>
        <v/>
      </c>
      <c r="BF60" s="512" t="str">
        <f t="shared" si="32"/>
        <v/>
      </c>
      <c r="BG60" s="512" t="str">
        <f t="shared" si="32"/>
        <v/>
      </c>
      <c r="BH60" s="512" t="str">
        <f t="shared" si="32"/>
        <v/>
      </c>
      <c r="BI60" s="512" t="str">
        <f t="shared" si="32"/>
        <v/>
      </c>
      <c r="BJ60" s="512" t="str">
        <f t="shared" si="32"/>
        <v/>
      </c>
      <c r="BK60" s="512" t="str">
        <f t="shared" si="34"/>
        <v/>
      </c>
      <c r="BL60" s="512" t="str">
        <f t="shared" si="34"/>
        <v/>
      </c>
      <c r="BM60" s="512" t="str">
        <f t="shared" si="34"/>
        <v/>
      </c>
      <c r="BN60" s="512" t="str">
        <f t="shared" si="34"/>
        <v/>
      </c>
      <c r="BO60" s="512" t="str">
        <f t="shared" si="34"/>
        <v/>
      </c>
      <c r="BP60" s="512" t="str">
        <f t="shared" si="34"/>
        <v/>
      </c>
      <c r="BQ60" s="512" t="str">
        <f t="shared" si="34"/>
        <v/>
      </c>
      <c r="BR60" s="512" t="str">
        <f t="shared" si="34"/>
        <v/>
      </c>
      <c r="BS60" s="512" t="str">
        <f t="shared" si="34"/>
        <v/>
      </c>
    </row>
    <row r="61" spans="1:71" s="469" customFormat="1" ht="12.95" customHeight="1" x14ac:dyDescent="0.2">
      <c r="A61" s="509">
        <f t="shared" si="31"/>
        <v>30</v>
      </c>
      <c r="B61" s="516"/>
      <c r="C61" s="540"/>
      <c r="D61" s="516"/>
      <c r="E61" s="540"/>
      <c r="F61" s="516"/>
      <c r="G61" s="540"/>
      <c r="H61" s="516"/>
      <c r="I61" s="540"/>
      <c r="J61" s="516"/>
      <c r="K61" s="540"/>
      <c r="L61" s="516"/>
      <c r="M61" s="540"/>
      <c r="N61" s="516"/>
      <c r="O61" s="540"/>
      <c r="P61" s="516"/>
      <c r="Q61" s="516"/>
      <c r="R61" s="540"/>
      <c r="S61" s="515"/>
      <c r="T61" s="515"/>
      <c r="U61" s="515"/>
      <c r="V61" s="515"/>
      <c r="W61" s="515"/>
      <c r="X61" s="515"/>
      <c r="Y61" s="515"/>
      <c r="Z61" s="515"/>
      <c r="AA61" s="515"/>
      <c r="AB61" s="515"/>
      <c r="AC61" s="515"/>
      <c r="AD61" s="515"/>
      <c r="AE61" s="515"/>
      <c r="AF61" s="515"/>
      <c r="AG61" s="515"/>
      <c r="AH61" s="515"/>
      <c r="AI61" s="515"/>
      <c r="AJ61" s="515"/>
      <c r="AK61" s="511" t="str">
        <f t="shared" si="33"/>
        <v/>
      </c>
      <c r="AL61" s="512" t="str">
        <f t="shared" si="33"/>
        <v/>
      </c>
      <c r="AM61" s="512" t="str">
        <f t="shared" si="33"/>
        <v/>
      </c>
      <c r="AN61" s="512" t="str">
        <f t="shared" si="33"/>
        <v/>
      </c>
      <c r="AO61" s="512" t="str">
        <f t="shared" si="33"/>
        <v/>
      </c>
      <c r="AP61" s="512" t="str">
        <f t="shared" si="33"/>
        <v/>
      </c>
      <c r="AQ61" s="513" t="str">
        <f t="shared" si="33"/>
        <v/>
      </c>
      <c r="AR61" s="514" t="str">
        <f t="shared" si="33"/>
        <v/>
      </c>
      <c r="AS61" s="511" t="str">
        <f t="shared" si="33"/>
        <v/>
      </c>
      <c r="AT61" s="511" t="str">
        <f t="shared" si="33"/>
        <v/>
      </c>
      <c r="AU61" s="512" t="str">
        <f t="shared" si="33"/>
        <v/>
      </c>
      <c r="AV61" s="512" t="str">
        <f t="shared" si="33"/>
        <v/>
      </c>
      <c r="AW61" s="512" t="str">
        <f t="shared" si="33"/>
        <v/>
      </c>
      <c r="AX61" s="512" t="str">
        <f t="shared" si="32"/>
        <v/>
      </c>
      <c r="AY61" s="512" t="str">
        <f t="shared" si="32"/>
        <v/>
      </c>
      <c r="AZ61" s="512" t="str">
        <f t="shared" si="32"/>
        <v/>
      </c>
      <c r="BA61" s="512" t="str">
        <f t="shared" si="32"/>
        <v/>
      </c>
      <c r="BB61" s="512" t="str">
        <f t="shared" si="32"/>
        <v/>
      </c>
      <c r="BC61" s="512" t="str">
        <f t="shared" si="32"/>
        <v/>
      </c>
      <c r="BD61" s="512" t="str">
        <f t="shared" si="32"/>
        <v/>
      </c>
      <c r="BE61" s="512" t="str">
        <f t="shared" si="32"/>
        <v/>
      </c>
      <c r="BF61" s="512" t="str">
        <f t="shared" si="32"/>
        <v/>
      </c>
      <c r="BG61" s="512" t="str">
        <f t="shared" si="32"/>
        <v/>
      </c>
      <c r="BH61" s="512" t="str">
        <f t="shared" si="32"/>
        <v/>
      </c>
      <c r="BI61" s="512" t="str">
        <f t="shared" si="32"/>
        <v/>
      </c>
      <c r="BJ61" s="512" t="str">
        <f t="shared" si="32"/>
        <v/>
      </c>
      <c r="BK61" s="512" t="str">
        <f t="shared" si="34"/>
        <v/>
      </c>
      <c r="BL61" s="512" t="str">
        <f t="shared" si="34"/>
        <v/>
      </c>
      <c r="BM61" s="512" t="str">
        <f t="shared" si="34"/>
        <v/>
      </c>
      <c r="BN61" s="512" t="str">
        <f t="shared" si="34"/>
        <v/>
      </c>
      <c r="BO61" s="512" t="str">
        <f t="shared" si="34"/>
        <v/>
      </c>
      <c r="BP61" s="512" t="str">
        <f t="shared" si="34"/>
        <v/>
      </c>
      <c r="BQ61" s="512" t="str">
        <f t="shared" si="34"/>
        <v/>
      </c>
      <c r="BR61" s="512" t="str">
        <f t="shared" si="34"/>
        <v/>
      </c>
      <c r="BS61" s="512" t="str">
        <f t="shared" si="34"/>
        <v/>
      </c>
    </row>
    <row r="62" spans="1:71" s="469" customFormat="1" ht="12.95" customHeight="1" x14ac:dyDescent="0.2">
      <c r="A62" s="509">
        <f t="shared" si="31"/>
        <v>31</v>
      </c>
      <c r="B62" s="516"/>
      <c r="C62" s="540"/>
      <c r="D62" s="516"/>
      <c r="E62" s="540"/>
      <c r="F62" s="516"/>
      <c r="G62" s="540"/>
      <c r="H62" s="516"/>
      <c r="I62" s="540"/>
      <c r="J62" s="516"/>
      <c r="K62" s="540"/>
      <c r="L62" s="516"/>
      <c r="M62" s="540"/>
      <c r="N62" s="516"/>
      <c r="O62" s="540"/>
      <c r="P62" s="516"/>
      <c r="Q62" s="516"/>
      <c r="R62" s="540"/>
      <c r="S62" s="515"/>
      <c r="T62" s="515"/>
      <c r="U62" s="515"/>
      <c r="V62" s="515"/>
      <c r="W62" s="515"/>
      <c r="X62" s="515"/>
      <c r="Y62" s="515"/>
      <c r="Z62" s="515"/>
      <c r="AA62" s="515"/>
      <c r="AB62" s="515"/>
      <c r="AC62" s="515"/>
      <c r="AD62" s="515"/>
      <c r="AE62" s="515"/>
      <c r="AF62" s="515"/>
      <c r="AG62" s="515"/>
      <c r="AH62" s="515"/>
      <c r="AI62" s="515"/>
      <c r="AJ62" s="515"/>
      <c r="AK62" s="511" t="str">
        <f t="shared" si="33"/>
        <v/>
      </c>
      <c r="AL62" s="512" t="str">
        <f t="shared" si="33"/>
        <v/>
      </c>
      <c r="AM62" s="512" t="str">
        <f t="shared" si="33"/>
        <v/>
      </c>
      <c r="AN62" s="512" t="str">
        <f t="shared" si="33"/>
        <v/>
      </c>
      <c r="AO62" s="512" t="str">
        <f t="shared" si="33"/>
        <v/>
      </c>
      <c r="AP62" s="512" t="str">
        <f t="shared" si="33"/>
        <v/>
      </c>
      <c r="AQ62" s="513" t="str">
        <f t="shared" si="33"/>
        <v/>
      </c>
      <c r="AR62" s="514" t="str">
        <f t="shared" si="33"/>
        <v/>
      </c>
      <c r="AS62" s="511" t="str">
        <f t="shared" si="33"/>
        <v/>
      </c>
      <c r="AT62" s="511" t="str">
        <f t="shared" si="33"/>
        <v/>
      </c>
      <c r="AU62" s="512" t="str">
        <f t="shared" si="33"/>
        <v/>
      </c>
      <c r="AV62" s="512" t="str">
        <f t="shared" si="33"/>
        <v/>
      </c>
      <c r="AW62" s="512" t="str">
        <f t="shared" si="33"/>
        <v/>
      </c>
      <c r="AX62" s="512" t="str">
        <f t="shared" si="32"/>
        <v/>
      </c>
      <c r="AY62" s="512" t="str">
        <f t="shared" si="32"/>
        <v/>
      </c>
      <c r="AZ62" s="512" t="str">
        <f t="shared" si="32"/>
        <v/>
      </c>
      <c r="BA62" s="512" t="str">
        <f t="shared" si="32"/>
        <v/>
      </c>
      <c r="BB62" s="512" t="str">
        <f t="shared" si="32"/>
        <v/>
      </c>
      <c r="BC62" s="512" t="str">
        <f t="shared" si="32"/>
        <v/>
      </c>
      <c r="BD62" s="512" t="str">
        <f t="shared" si="32"/>
        <v/>
      </c>
      <c r="BE62" s="512" t="str">
        <f t="shared" si="32"/>
        <v/>
      </c>
      <c r="BF62" s="512" t="str">
        <f t="shared" si="32"/>
        <v/>
      </c>
      <c r="BG62" s="512" t="str">
        <f t="shared" si="32"/>
        <v/>
      </c>
      <c r="BH62" s="512" t="str">
        <f t="shared" si="32"/>
        <v/>
      </c>
      <c r="BI62" s="512" t="str">
        <f t="shared" si="32"/>
        <v/>
      </c>
      <c r="BJ62" s="512" t="str">
        <f t="shared" si="32"/>
        <v/>
      </c>
      <c r="BK62" s="512" t="str">
        <f t="shared" si="34"/>
        <v/>
      </c>
      <c r="BL62" s="512" t="str">
        <f t="shared" si="34"/>
        <v/>
      </c>
      <c r="BM62" s="512" t="str">
        <f t="shared" si="34"/>
        <v/>
      </c>
      <c r="BN62" s="512" t="str">
        <f t="shared" si="34"/>
        <v/>
      </c>
      <c r="BO62" s="512" t="str">
        <f t="shared" si="34"/>
        <v/>
      </c>
      <c r="BP62" s="512" t="str">
        <f t="shared" si="34"/>
        <v/>
      </c>
      <c r="BQ62" s="512" t="str">
        <f t="shared" si="34"/>
        <v/>
      </c>
      <c r="BR62" s="512" t="str">
        <f t="shared" si="34"/>
        <v/>
      </c>
      <c r="BS62" s="512" t="str">
        <f t="shared" si="34"/>
        <v/>
      </c>
    </row>
    <row r="63" spans="1:71" s="469" customFormat="1" ht="12.95" customHeight="1" x14ac:dyDescent="0.2">
      <c r="A63" s="509">
        <f t="shared" si="31"/>
        <v>32</v>
      </c>
      <c r="B63" s="516"/>
      <c r="C63" s="540"/>
      <c r="D63" s="516"/>
      <c r="E63" s="540"/>
      <c r="F63" s="516"/>
      <c r="G63" s="540"/>
      <c r="H63" s="516"/>
      <c r="I63" s="540"/>
      <c r="J63" s="516"/>
      <c r="K63" s="540"/>
      <c r="L63" s="516"/>
      <c r="M63" s="540"/>
      <c r="N63" s="516"/>
      <c r="O63" s="540"/>
      <c r="P63" s="516"/>
      <c r="Q63" s="516"/>
      <c r="R63" s="540"/>
      <c r="S63" s="515"/>
      <c r="T63" s="515"/>
      <c r="U63" s="515"/>
      <c r="V63" s="515"/>
      <c r="W63" s="515"/>
      <c r="X63" s="515"/>
      <c r="Y63" s="515"/>
      <c r="Z63" s="515"/>
      <c r="AA63" s="515"/>
      <c r="AB63" s="515"/>
      <c r="AC63" s="515"/>
      <c r="AD63" s="515"/>
      <c r="AE63" s="515"/>
      <c r="AF63" s="515"/>
      <c r="AG63" s="515"/>
      <c r="AH63" s="515"/>
      <c r="AI63" s="515"/>
      <c r="AJ63" s="515"/>
      <c r="AK63" s="511" t="str">
        <f t="shared" si="33"/>
        <v/>
      </c>
      <c r="AL63" s="512" t="str">
        <f t="shared" si="33"/>
        <v/>
      </c>
      <c r="AM63" s="512" t="str">
        <f t="shared" si="33"/>
        <v/>
      </c>
      <c r="AN63" s="512" t="str">
        <f t="shared" si="33"/>
        <v/>
      </c>
      <c r="AO63" s="512" t="str">
        <f t="shared" si="33"/>
        <v/>
      </c>
      <c r="AP63" s="512" t="str">
        <f t="shared" si="33"/>
        <v/>
      </c>
      <c r="AQ63" s="513" t="str">
        <f t="shared" si="33"/>
        <v/>
      </c>
      <c r="AR63" s="514" t="str">
        <f t="shared" si="33"/>
        <v/>
      </c>
      <c r="AS63" s="511" t="str">
        <f t="shared" si="33"/>
        <v/>
      </c>
      <c r="AT63" s="511" t="str">
        <f t="shared" si="33"/>
        <v/>
      </c>
      <c r="AU63" s="512" t="str">
        <f t="shared" si="33"/>
        <v/>
      </c>
      <c r="AV63" s="512" t="str">
        <f t="shared" si="33"/>
        <v/>
      </c>
      <c r="AW63" s="512" t="str">
        <f t="shared" si="33"/>
        <v/>
      </c>
      <c r="AX63" s="512" t="str">
        <f t="shared" si="32"/>
        <v/>
      </c>
      <c r="AY63" s="512" t="str">
        <f t="shared" si="32"/>
        <v/>
      </c>
      <c r="AZ63" s="512" t="str">
        <f t="shared" si="32"/>
        <v/>
      </c>
      <c r="BA63" s="512" t="str">
        <f t="shared" si="32"/>
        <v/>
      </c>
      <c r="BB63" s="512" t="str">
        <f t="shared" si="32"/>
        <v/>
      </c>
      <c r="BC63" s="512" t="str">
        <f t="shared" si="32"/>
        <v/>
      </c>
      <c r="BD63" s="512" t="str">
        <f t="shared" si="32"/>
        <v/>
      </c>
      <c r="BE63" s="512" t="str">
        <f t="shared" si="32"/>
        <v/>
      </c>
      <c r="BF63" s="512" t="str">
        <f t="shared" si="32"/>
        <v/>
      </c>
      <c r="BG63" s="512" t="str">
        <f t="shared" si="32"/>
        <v/>
      </c>
      <c r="BH63" s="512" t="str">
        <f t="shared" si="32"/>
        <v/>
      </c>
      <c r="BI63" s="512" t="str">
        <f t="shared" si="32"/>
        <v/>
      </c>
      <c r="BJ63" s="512" t="str">
        <f t="shared" si="32"/>
        <v/>
      </c>
      <c r="BK63" s="512" t="str">
        <f t="shared" si="34"/>
        <v/>
      </c>
      <c r="BL63" s="512" t="str">
        <f t="shared" si="34"/>
        <v/>
      </c>
      <c r="BM63" s="512" t="str">
        <f t="shared" si="34"/>
        <v/>
      </c>
      <c r="BN63" s="512" t="str">
        <f t="shared" si="34"/>
        <v/>
      </c>
      <c r="BO63" s="512" t="str">
        <f t="shared" si="34"/>
        <v/>
      </c>
      <c r="BP63" s="512" t="str">
        <f t="shared" si="34"/>
        <v/>
      </c>
      <c r="BQ63" s="512" t="str">
        <f t="shared" si="34"/>
        <v/>
      </c>
      <c r="BR63" s="512" t="str">
        <f t="shared" si="34"/>
        <v/>
      </c>
      <c r="BS63" s="512" t="str">
        <f t="shared" si="34"/>
        <v/>
      </c>
    </row>
    <row r="64" spans="1:71" s="469" customFormat="1" ht="12.95" customHeight="1" x14ac:dyDescent="0.2">
      <c r="A64" s="509">
        <f t="shared" si="31"/>
        <v>33</v>
      </c>
      <c r="B64" s="516"/>
      <c r="C64" s="540"/>
      <c r="D64" s="516"/>
      <c r="E64" s="540"/>
      <c r="F64" s="516"/>
      <c r="G64" s="540"/>
      <c r="H64" s="516"/>
      <c r="I64" s="540"/>
      <c r="J64" s="516"/>
      <c r="K64" s="540"/>
      <c r="L64" s="516"/>
      <c r="M64" s="540"/>
      <c r="N64" s="516"/>
      <c r="O64" s="540"/>
      <c r="P64" s="516"/>
      <c r="Q64" s="516"/>
      <c r="R64" s="540"/>
      <c r="S64" s="515"/>
      <c r="T64" s="515"/>
      <c r="U64" s="515"/>
      <c r="V64" s="515"/>
      <c r="W64" s="515"/>
      <c r="X64" s="515"/>
      <c r="Y64" s="515"/>
      <c r="Z64" s="515"/>
      <c r="AA64" s="515"/>
      <c r="AB64" s="515"/>
      <c r="AC64" s="515"/>
      <c r="AD64" s="515"/>
      <c r="AE64" s="515"/>
      <c r="AF64" s="515"/>
      <c r="AG64" s="515"/>
      <c r="AH64" s="515"/>
      <c r="AI64" s="515"/>
      <c r="AJ64" s="515"/>
      <c r="AK64" s="511" t="str">
        <f t="shared" si="33"/>
        <v/>
      </c>
      <c r="AL64" s="512" t="str">
        <f t="shared" si="33"/>
        <v/>
      </c>
      <c r="AM64" s="512" t="str">
        <f t="shared" si="33"/>
        <v/>
      </c>
      <c r="AN64" s="512" t="str">
        <f t="shared" si="33"/>
        <v/>
      </c>
      <c r="AO64" s="512" t="str">
        <f t="shared" si="33"/>
        <v/>
      </c>
      <c r="AP64" s="512" t="str">
        <f t="shared" si="33"/>
        <v/>
      </c>
      <c r="AQ64" s="513" t="str">
        <f t="shared" si="33"/>
        <v/>
      </c>
      <c r="AR64" s="514" t="str">
        <f t="shared" si="33"/>
        <v/>
      </c>
      <c r="AS64" s="511" t="str">
        <f t="shared" si="33"/>
        <v/>
      </c>
      <c r="AT64" s="511" t="str">
        <f t="shared" si="33"/>
        <v/>
      </c>
      <c r="AU64" s="512" t="str">
        <f t="shared" si="33"/>
        <v/>
      </c>
      <c r="AV64" s="512" t="str">
        <f t="shared" si="33"/>
        <v/>
      </c>
      <c r="AW64" s="512" t="str">
        <f t="shared" si="33"/>
        <v/>
      </c>
      <c r="AX64" s="512" t="str">
        <f t="shared" si="33"/>
        <v/>
      </c>
      <c r="AY64" s="512" t="str">
        <f t="shared" si="33"/>
        <v/>
      </c>
      <c r="AZ64" s="512" t="str">
        <f t="shared" si="33"/>
        <v/>
      </c>
      <c r="BA64" s="512" t="str">
        <f t="shared" ref="AX64:BM79" si="35">IF(R64="","",ABS(R63-R64))</f>
        <v/>
      </c>
      <c r="BB64" s="512" t="str">
        <f t="shared" si="35"/>
        <v/>
      </c>
      <c r="BC64" s="512" t="str">
        <f t="shared" si="35"/>
        <v/>
      </c>
      <c r="BD64" s="512" t="str">
        <f t="shared" si="35"/>
        <v/>
      </c>
      <c r="BE64" s="512" t="str">
        <f t="shared" si="35"/>
        <v/>
      </c>
      <c r="BF64" s="512" t="str">
        <f t="shared" si="35"/>
        <v/>
      </c>
      <c r="BG64" s="512" t="str">
        <f t="shared" si="35"/>
        <v/>
      </c>
      <c r="BH64" s="512" t="str">
        <f t="shared" si="35"/>
        <v/>
      </c>
      <c r="BI64" s="512" t="str">
        <f t="shared" si="35"/>
        <v/>
      </c>
      <c r="BJ64" s="512" t="str">
        <f t="shared" si="35"/>
        <v/>
      </c>
      <c r="BK64" s="512" t="str">
        <f t="shared" si="34"/>
        <v/>
      </c>
      <c r="BL64" s="512" t="str">
        <f t="shared" si="34"/>
        <v/>
      </c>
      <c r="BM64" s="512" t="str">
        <f t="shared" si="34"/>
        <v/>
      </c>
      <c r="BN64" s="512" t="str">
        <f t="shared" si="34"/>
        <v/>
      </c>
      <c r="BO64" s="512" t="str">
        <f t="shared" si="34"/>
        <v/>
      </c>
      <c r="BP64" s="512" t="str">
        <f t="shared" si="34"/>
        <v/>
      </c>
      <c r="BQ64" s="512" t="str">
        <f t="shared" si="34"/>
        <v/>
      </c>
      <c r="BR64" s="512" t="str">
        <f t="shared" si="34"/>
        <v/>
      </c>
      <c r="BS64" s="512" t="str">
        <f t="shared" si="34"/>
        <v/>
      </c>
    </row>
    <row r="65" spans="1:71" s="469" customFormat="1" ht="12.95" customHeight="1" x14ac:dyDescent="0.2">
      <c r="A65" s="509">
        <f t="shared" si="31"/>
        <v>34</v>
      </c>
      <c r="B65" s="516"/>
      <c r="C65" s="540"/>
      <c r="D65" s="516"/>
      <c r="E65" s="540"/>
      <c r="F65" s="516"/>
      <c r="G65" s="540"/>
      <c r="H65" s="516"/>
      <c r="I65" s="540"/>
      <c r="J65" s="516"/>
      <c r="K65" s="540"/>
      <c r="L65" s="516"/>
      <c r="M65" s="540"/>
      <c r="N65" s="516"/>
      <c r="O65" s="540"/>
      <c r="P65" s="516"/>
      <c r="Q65" s="516"/>
      <c r="R65" s="540"/>
      <c r="S65" s="515"/>
      <c r="T65" s="515"/>
      <c r="U65" s="515"/>
      <c r="V65" s="515"/>
      <c r="W65" s="515"/>
      <c r="X65" s="515"/>
      <c r="Y65" s="515"/>
      <c r="Z65" s="515"/>
      <c r="AA65" s="515"/>
      <c r="AB65" s="515"/>
      <c r="AC65" s="515"/>
      <c r="AD65" s="515"/>
      <c r="AE65" s="515"/>
      <c r="AF65" s="515"/>
      <c r="AG65" s="515"/>
      <c r="AH65" s="515"/>
      <c r="AI65" s="515"/>
      <c r="AJ65" s="515"/>
      <c r="AK65" s="511" t="str">
        <f t="shared" si="33"/>
        <v/>
      </c>
      <c r="AL65" s="512" t="str">
        <f t="shared" si="33"/>
        <v/>
      </c>
      <c r="AM65" s="512" t="str">
        <f t="shared" si="33"/>
        <v/>
      </c>
      <c r="AN65" s="512" t="str">
        <f t="shared" si="33"/>
        <v/>
      </c>
      <c r="AO65" s="512" t="str">
        <f t="shared" si="33"/>
        <v/>
      </c>
      <c r="AP65" s="512" t="str">
        <f t="shared" si="33"/>
        <v/>
      </c>
      <c r="AQ65" s="513" t="str">
        <f t="shared" si="33"/>
        <v/>
      </c>
      <c r="AR65" s="514" t="str">
        <f t="shared" si="33"/>
        <v/>
      </c>
      <c r="AS65" s="511" t="str">
        <f t="shared" si="33"/>
        <v/>
      </c>
      <c r="AT65" s="511" t="str">
        <f t="shared" si="33"/>
        <v/>
      </c>
      <c r="AU65" s="512" t="str">
        <f t="shared" si="33"/>
        <v/>
      </c>
      <c r="AV65" s="512" t="str">
        <f t="shared" si="33"/>
        <v/>
      </c>
      <c r="AW65" s="512" t="str">
        <f t="shared" si="33"/>
        <v/>
      </c>
      <c r="AX65" s="512" t="str">
        <f t="shared" si="35"/>
        <v/>
      </c>
      <c r="AY65" s="512" t="str">
        <f t="shared" si="35"/>
        <v/>
      </c>
      <c r="AZ65" s="512" t="str">
        <f t="shared" si="35"/>
        <v/>
      </c>
      <c r="BA65" s="512" t="str">
        <f t="shared" si="35"/>
        <v/>
      </c>
      <c r="BB65" s="512" t="str">
        <f t="shared" si="35"/>
        <v/>
      </c>
      <c r="BC65" s="512" t="str">
        <f t="shared" si="35"/>
        <v/>
      </c>
      <c r="BD65" s="512" t="str">
        <f t="shared" si="35"/>
        <v/>
      </c>
      <c r="BE65" s="512" t="str">
        <f t="shared" si="35"/>
        <v/>
      </c>
      <c r="BF65" s="512" t="str">
        <f t="shared" si="35"/>
        <v/>
      </c>
      <c r="BG65" s="512" t="str">
        <f t="shared" si="35"/>
        <v/>
      </c>
      <c r="BH65" s="512" t="str">
        <f t="shared" si="35"/>
        <v/>
      </c>
      <c r="BI65" s="512" t="str">
        <f t="shared" si="35"/>
        <v/>
      </c>
      <c r="BJ65" s="512" t="str">
        <f t="shared" si="35"/>
        <v/>
      </c>
      <c r="BK65" s="512" t="str">
        <f t="shared" si="35"/>
        <v/>
      </c>
      <c r="BL65" s="512" t="str">
        <f t="shared" si="35"/>
        <v/>
      </c>
      <c r="BM65" s="512" t="str">
        <f t="shared" si="35"/>
        <v/>
      </c>
      <c r="BN65" s="512" t="str">
        <f t="shared" ref="BK65:BS80" si="36">IF(AE65="","",ABS(AE64-AE65))</f>
        <v/>
      </c>
      <c r="BO65" s="512" t="str">
        <f t="shared" si="36"/>
        <v/>
      </c>
      <c r="BP65" s="512" t="str">
        <f t="shared" si="36"/>
        <v/>
      </c>
      <c r="BQ65" s="512" t="str">
        <f t="shared" si="36"/>
        <v/>
      </c>
      <c r="BR65" s="512" t="str">
        <f t="shared" si="36"/>
        <v/>
      </c>
      <c r="BS65" s="512" t="str">
        <f t="shared" si="36"/>
        <v/>
      </c>
    </row>
    <row r="66" spans="1:71" s="469" customFormat="1" ht="12.95" customHeight="1" x14ac:dyDescent="0.2">
      <c r="A66" s="509">
        <f t="shared" si="31"/>
        <v>35</v>
      </c>
      <c r="B66" s="516"/>
      <c r="C66" s="540"/>
      <c r="D66" s="516"/>
      <c r="E66" s="540"/>
      <c r="F66" s="516"/>
      <c r="G66" s="540"/>
      <c r="H66" s="516"/>
      <c r="I66" s="540"/>
      <c r="J66" s="516"/>
      <c r="K66" s="540"/>
      <c r="L66" s="516"/>
      <c r="M66" s="540"/>
      <c r="N66" s="516"/>
      <c r="O66" s="540"/>
      <c r="P66" s="516"/>
      <c r="Q66" s="516"/>
      <c r="R66" s="540"/>
      <c r="S66" s="515"/>
      <c r="T66" s="515"/>
      <c r="U66" s="515"/>
      <c r="V66" s="515"/>
      <c r="W66" s="515"/>
      <c r="X66" s="515"/>
      <c r="Y66" s="515"/>
      <c r="Z66" s="515"/>
      <c r="AA66" s="515"/>
      <c r="AB66" s="515"/>
      <c r="AC66" s="515"/>
      <c r="AD66" s="515"/>
      <c r="AE66" s="515"/>
      <c r="AF66" s="515"/>
      <c r="AG66" s="515"/>
      <c r="AH66" s="515"/>
      <c r="AI66" s="515"/>
      <c r="AJ66" s="515"/>
      <c r="AK66" s="511" t="str">
        <f t="shared" si="33"/>
        <v/>
      </c>
      <c r="AL66" s="512" t="str">
        <f t="shared" si="33"/>
        <v/>
      </c>
      <c r="AM66" s="512" t="str">
        <f t="shared" si="33"/>
        <v/>
      </c>
      <c r="AN66" s="512" t="str">
        <f t="shared" si="33"/>
        <v/>
      </c>
      <c r="AO66" s="512" t="str">
        <f t="shared" si="33"/>
        <v/>
      </c>
      <c r="AP66" s="512" t="str">
        <f t="shared" si="33"/>
        <v/>
      </c>
      <c r="AQ66" s="513" t="str">
        <f t="shared" si="33"/>
        <v/>
      </c>
      <c r="AR66" s="514" t="str">
        <f t="shared" si="33"/>
        <v/>
      </c>
      <c r="AS66" s="511" t="str">
        <f t="shared" si="33"/>
        <v/>
      </c>
      <c r="AT66" s="511" t="str">
        <f t="shared" si="33"/>
        <v/>
      </c>
      <c r="AU66" s="512" t="str">
        <f t="shared" si="33"/>
        <v/>
      </c>
      <c r="AV66" s="512" t="str">
        <f t="shared" si="33"/>
        <v/>
      </c>
      <c r="AW66" s="512" t="str">
        <f t="shared" si="33"/>
        <v/>
      </c>
      <c r="AX66" s="512" t="str">
        <f t="shared" si="35"/>
        <v/>
      </c>
      <c r="AY66" s="512" t="str">
        <f t="shared" si="35"/>
        <v/>
      </c>
      <c r="AZ66" s="512" t="str">
        <f t="shared" si="35"/>
        <v/>
      </c>
      <c r="BA66" s="512" t="str">
        <f t="shared" si="35"/>
        <v/>
      </c>
      <c r="BB66" s="512" t="str">
        <f t="shared" si="35"/>
        <v/>
      </c>
      <c r="BC66" s="512" t="str">
        <f t="shared" si="35"/>
        <v/>
      </c>
      <c r="BD66" s="512" t="str">
        <f t="shared" si="35"/>
        <v/>
      </c>
      <c r="BE66" s="512" t="str">
        <f t="shared" si="35"/>
        <v/>
      </c>
      <c r="BF66" s="512" t="str">
        <f t="shared" si="35"/>
        <v/>
      </c>
      <c r="BG66" s="512" t="str">
        <f t="shared" si="35"/>
        <v/>
      </c>
      <c r="BH66" s="512" t="str">
        <f t="shared" si="35"/>
        <v/>
      </c>
      <c r="BI66" s="512" t="str">
        <f t="shared" si="35"/>
        <v/>
      </c>
      <c r="BJ66" s="512" t="str">
        <f t="shared" si="35"/>
        <v/>
      </c>
      <c r="BK66" s="512" t="str">
        <f t="shared" si="36"/>
        <v/>
      </c>
      <c r="BL66" s="512" t="str">
        <f t="shared" si="36"/>
        <v/>
      </c>
      <c r="BM66" s="512" t="str">
        <f t="shared" si="36"/>
        <v/>
      </c>
      <c r="BN66" s="512" t="str">
        <f t="shared" si="36"/>
        <v/>
      </c>
      <c r="BO66" s="512" t="str">
        <f t="shared" si="36"/>
        <v/>
      </c>
      <c r="BP66" s="512" t="str">
        <f t="shared" si="36"/>
        <v/>
      </c>
      <c r="BQ66" s="512" t="str">
        <f t="shared" si="36"/>
        <v/>
      </c>
      <c r="BR66" s="512" t="str">
        <f t="shared" si="36"/>
        <v/>
      </c>
      <c r="BS66" s="512" t="str">
        <f t="shared" si="36"/>
        <v/>
      </c>
    </row>
    <row r="67" spans="1:71" s="469" customFormat="1" ht="12.95" customHeight="1" x14ac:dyDescent="0.2">
      <c r="A67" s="509">
        <f t="shared" si="31"/>
        <v>36</v>
      </c>
      <c r="B67" s="516"/>
      <c r="C67" s="540"/>
      <c r="D67" s="516"/>
      <c r="E67" s="540"/>
      <c r="F67" s="516"/>
      <c r="G67" s="540"/>
      <c r="H67" s="516"/>
      <c r="I67" s="540"/>
      <c r="J67" s="516"/>
      <c r="K67" s="540"/>
      <c r="L67" s="516"/>
      <c r="M67" s="540"/>
      <c r="N67" s="516"/>
      <c r="O67" s="540"/>
      <c r="P67" s="516"/>
      <c r="Q67" s="516"/>
      <c r="R67" s="540"/>
      <c r="S67" s="515"/>
      <c r="T67" s="515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5"/>
      <c r="AK67" s="511" t="str">
        <f t="shared" si="33"/>
        <v/>
      </c>
      <c r="AL67" s="512" t="str">
        <f t="shared" si="33"/>
        <v/>
      </c>
      <c r="AM67" s="512" t="str">
        <f t="shared" si="33"/>
        <v/>
      </c>
      <c r="AN67" s="512" t="str">
        <f t="shared" si="33"/>
        <v/>
      </c>
      <c r="AO67" s="512" t="str">
        <f t="shared" si="33"/>
        <v/>
      </c>
      <c r="AP67" s="512" t="str">
        <f t="shared" si="33"/>
        <v/>
      </c>
      <c r="AQ67" s="513" t="str">
        <f t="shared" si="33"/>
        <v/>
      </c>
      <c r="AR67" s="514" t="str">
        <f t="shared" si="33"/>
        <v/>
      </c>
      <c r="AS67" s="511" t="str">
        <f t="shared" si="33"/>
        <v/>
      </c>
      <c r="AT67" s="511" t="str">
        <f t="shared" si="33"/>
        <v/>
      </c>
      <c r="AU67" s="512" t="str">
        <f t="shared" si="33"/>
        <v/>
      </c>
      <c r="AV67" s="512" t="str">
        <f t="shared" si="33"/>
        <v/>
      </c>
      <c r="AW67" s="512" t="str">
        <f t="shared" si="33"/>
        <v/>
      </c>
      <c r="AX67" s="512" t="str">
        <f t="shared" si="35"/>
        <v/>
      </c>
      <c r="AY67" s="512" t="str">
        <f t="shared" si="35"/>
        <v/>
      </c>
      <c r="AZ67" s="512" t="str">
        <f t="shared" si="35"/>
        <v/>
      </c>
      <c r="BA67" s="512" t="str">
        <f t="shared" si="35"/>
        <v/>
      </c>
      <c r="BB67" s="512" t="str">
        <f t="shared" si="35"/>
        <v/>
      </c>
      <c r="BC67" s="512" t="str">
        <f t="shared" si="35"/>
        <v/>
      </c>
      <c r="BD67" s="512" t="str">
        <f t="shared" si="35"/>
        <v/>
      </c>
      <c r="BE67" s="512" t="str">
        <f t="shared" si="35"/>
        <v/>
      </c>
      <c r="BF67" s="512" t="str">
        <f t="shared" si="35"/>
        <v/>
      </c>
      <c r="BG67" s="512" t="str">
        <f t="shared" si="35"/>
        <v/>
      </c>
      <c r="BH67" s="512" t="str">
        <f t="shared" si="35"/>
        <v/>
      </c>
      <c r="BI67" s="512" t="str">
        <f t="shared" si="35"/>
        <v/>
      </c>
      <c r="BJ67" s="512" t="str">
        <f t="shared" si="35"/>
        <v/>
      </c>
      <c r="BK67" s="512" t="str">
        <f t="shared" si="36"/>
        <v/>
      </c>
      <c r="BL67" s="512" t="str">
        <f t="shared" si="36"/>
        <v/>
      </c>
      <c r="BM67" s="512" t="str">
        <f t="shared" si="36"/>
        <v/>
      </c>
      <c r="BN67" s="512" t="str">
        <f t="shared" si="36"/>
        <v/>
      </c>
      <c r="BO67" s="512" t="str">
        <f t="shared" si="36"/>
        <v/>
      </c>
      <c r="BP67" s="512" t="str">
        <f t="shared" si="36"/>
        <v/>
      </c>
      <c r="BQ67" s="512" t="str">
        <f t="shared" si="36"/>
        <v/>
      </c>
      <c r="BR67" s="512" t="str">
        <f t="shared" si="36"/>
        <v/>
      </c>
      <c r="BS67" s="512" t="str">
        <f t="shared" si="36"/>
        <v/>
      </c>
    </row>
    <row r="68" spans="1:71" s="469" customFormat="1" ht="12.95" customHeight="1" x14ac:dyDescent="0.2">
      <c r="A68" s="509">
        <f t="shared" si="31"/>
        <v>37</v>
      </c>
      <c r="B68" s="516"/>
      <c r="C68" s="540"/>
      <c r="D68" s="516"/>
      <c r="E68" s="540"/>
      <c r="F68" s="516"/>
      <c r="G68" s="540"/>
      <c r="H68" s="516"/>
      <c r="I68" s="540"/>
      <c r="J68" s="516"/>
      <c r="K68" s="540"/>
      <c r="L68" s="516"/>
      <c r="M68" s="540"/>
      <c r="N68" s="516"/>
      <c r="O68" s="540"/>
      <c r="P68" s="516"/>
      <c r="Q68" s="516"/>
      <c r="R68" s="540"/>
      <c r="S68" s="515"/>
      <c r="T68" s="515"/>
      <c r="U68" s="515"/>
      <c r="V68" s="515"/>
      <c r="W68" s="515"/>
      <c r="X68" s="515"/>
      <c r="Y68" s="515"/>
      <c r="Z68" s="515"/>
      <c r="AA68" s="515"/>
      <c r="AB68" s="515"/>
      <c r="AC68" s="515"/>
      <c r="AD68" s="515"/>
      <c r="AE68" s="515"/>
      <c r="AF68" s="515"/>
      <c r="AG68" s="515"/>
      <c r="AH68" s="515"/>
      <c r="AI68" s="515"/>
      <c r="AJ68" s="515"/>
      <c r="AK68" s="511" t="str">
        <f t="shared" si="33"/>
        <v/>
      </c>
      <c r="AL68" s="512" t="str">
        <f t="shared" si="33"/>
        <v/>
      </c>
      <c r="AM68" s="512" t="str">
        <f t="shared" si="33"/>
        <v/>
      </c>
      <c r="AN68" s="512" t="str">
        <f t="shared" si="33"/>
        <v/>
      </c>
      <c r="AO68" s="512" t="str">
        <f t="shared" si="33"/>
        <v/>
      </c>
      <c r="AP68" s="512" t="str">
        <f t="shared" ref="AK68:AZ87" si="37">IF(G68="","",ABS(G67-G68))</f>
        <v/>
      </c>
      <c r="AQ68" s="513" t="str">
        <f t="shared" si="37"/>
        <v/>
      </c>
      <c r="AR68" s="514" t="str">
        <f t="shared" si="37"/>
        <v/>
      </c>
      <c r="AS68" s="511" t="str">
        <f t="shared" si="37"/>
        <v/>
      </c>
      <c r="AT68" s="511" t="str">
        <f t="shared" si="37"/>
        <v/>
      </c>
      <c r="AU68" s="512" t="str">
        <f t="shared" si="37"/>
        <v/>
      </c>
      <c r="AV68" s="512" t="str">
        <f t="shared" si="37"/>
        <v/>
      </c>
      <c r="AW68" s="512" t="str">
        <f t="shared" si="37"/>
        <v/>
      </c>
      <c r="AX68" s="512" t="str">
        <f t="shared" si="35"/>
        <v/>
      </c>
      <c r="AY68" s="512" t="str">
        <f t="shared" si="35"/>
        <v/>
      </c>
      <c r="AZ68" s="512" t="str">
        <f t="shared" si="35"/>
        <v/>
      </c>
      <c r="BA68" s="512" t="str">
        <f t="shared" si="35"/>
        <v/>
      </c>
      <c r="BB68" s="512" t="str">
        <f t="shared" si="35"/>
        <v/>
      </c>
      <c r="BC68" s="512" t="str">
        <f t="shared" si="35"/>
        <v/>
      </c>
      <c r="BD68" s="512" t="str">
        <f t="shared" si="35"/>
        <v/>
      </c>
      <c r="BE68" s="512" t="str">
        <f t="shared" si="35"/>
        <v/>
      </c>
      <c r="BF68" s="512" t="str">
        <f t="shared" si="35"/>
        <v/>
      </c>
      <c r="BG68" s="512" t="str">
        <f t="shared" si="35"/>
        <v/>
      </c>
      <c r="BH68" s="512" t="str">
        <f t="shared" si="35"/>
        <v/>
      </c>
      <c r="BI68" s="512" t="str">
        <f t="shared" si="35"/>
        <v/>
      </c>
      <c r="BJ68" s="512" t="str">
        <f t="shared" si="35"/>
        <v/>
      </c>
      <c r="BK68" s="512" t="str">
        <f t="shared" si="36"/>
        <v/>
      </c>
      <c r="BL68" s="512" t="str">
        <f t="shared" si="36"/>
        <v/>
      </c>
      <c r="BM68" s="512" t="str">
        <f t="shared" si="36"/>
        <v/>
      </c>
      <c r="BN68" s="512" t="str">
        <f t="shared" si="36"/>
        <v/>
      </c>
      <c r="BO68" s="512" t="str">
        <f t="shared" si="36"/>
        <v/>
      </c>
      <c r="BP68" s="512" t="str">
        <f t="shared" si="36"/>
        <v/>
      </c>
      <c r="BQ68" s="512" t="str">
        <f t="shared" si="36"/>
        <v/>
      </c>
      <c r="BR68" s="512" t="str">
        <f t="shared" si="36"/>
        <v/>
      </c>
      <c r="BS68" s="512" t="str">
        <f t="shared" si="36"/>
        <v/>
      </c>
    </row>
    <row r="69" spans="1:71" s="469" customFormat="1" ht="12.95" customHeight="1" x14ac:dyDescent="0.2">
      <c r="A69" s="509">
        <f t="shared" si="31"/>
        <v>38</v>
      </c>
      <c r="B69" s="516"/>
      <c r="C69" s="540"/>
      <c r="D69" s="516"/>
      <c r="E69" s="540"/>
      <c r="F69" s="516"/>
      <c r="G69" s="540"/>
      <c r="H69" s="516"/>
      <c r="I69" s="540"/>
      <c r="J69" s="516"/>
      <c r="K69" s="540"/>
      <c r="L69" s="516"/>
      <c r="M69" s="540"/>
      <c r="N69" s="516"/>
      <c r="O69" s="540"/>
      <c r="P69" s="516"/>
      <c r="Q69" s="516"/>
      <c r="R69" s="540"/>
      <c r="S69" s="515"/>
      <c r="T69" s="515"/>
      <c r="U69" s="515"/>
      <c r="V69" s="515"/>
      <c r="W69" s="515"/>
      <c r="X69" s="515"/>
      <c r="Y69" s="515"/>
      <c r="Z69" s="515"/>
      <c r="AA69" s="515"/>
      <c r="AB69" s="515"/>
      <c r="AC69" s="515"/>
      <c r="AD69" s="515"/>
      <c r="AE69" s="515"/>
      <c r="AF69" s="515"/>
      <c r="AG69" s="515"/>
      <c r="AH69" s="515"/>
      <c r="AI69" s="515"/>
      <c r="AJ69" s="515"/>
      <c r="AK69" s="511" t="str">
        <f t="shared" si="37"/>
        <v/>
      </c>
      <c r="AL69" s="512" t="str">
        <f t="shared" si="37"/>
        <v/>
      </c>
      <c r="AM69" s="512" t="str">
        <f t="shared" si="37"/>
        <v/>
      </c>
      <c r="AN69" s="512" t="str">
        <f t="shared" si="37"/>
        <v/>
      </c>
      <c r="AO69" s="512" t="str">
        <f t="shared" si="37"/>
        <v/>
      </c>
      <c r="AP69" s="512" t="str">
        <f t="shared" si="37"/>
        <v/>
      </c>
      <c r="AQ69" s="513" t="str">
        <f t="shared" si="37"/>
        <v/>
      </c>
      <c r="AR69" s="514" t="str">
        <f t="shared" si="37"/>
        <v/>
      </c>
      <c r="AS69" s="511" t="str">
        <f t="shared" si="37"/>
        <v/>
      </c>
      <c r="AT69" s="511" t="str">
        <f t="shared" si="37"/>
        <v/>
      </c>
      <c r="AU69" s="512" t="str">
        <f t="shared" si="37"/>
        <v/>
      </c>
      <c r="AV69" s="512" t="str">
        <f t="shared" si="37"/>
        <v/>
      </c>
      <c r="AW69" s="512" t="str">
        <f t="shared" si="37"/>
        <v/>
      </c>
      <c r="AX69" s="512" t="str">
        <f t="shared" si="35"/>
        <v/>
      </c>
      <c r="AY69" s="512" t="str">
        <f t="shared" si="35"/>
        <v/>
      </c>
      <c r="AZ69" s="512" t="str">
        <f t="shared" si="35"/>
        <v/>
      </c>
      <c r="BA69" s="512" t="str">
        <f t="shared" si="35"/>
        <v/>
      </c>
      <c r="BB69" s="512" t="str">
        <f t="shared" si="35"/>
        <v/>
      </c>
      <c r="BC69" s="512" t="str">
        <f t="shared" si="35"/>
        <v/>
      </c>
      <c r="BD69" s="512" t="str">
        <f t="shared" si="35"/>
        <v/>
      </c>
      <c r="BE69" s="512" t="str">
        <f t="shared" si="35"/>
        <v/>
      </c>
      <c r="BF69" s="512" t="str">
        <f t="shared" si="35"/>
        <v/>
      </c>
      <c r="BG69" s="512" t="str">
        <f t="shared" si="35"/>
        <v/>
      </c>
      <c r="BH69" s="512" t="str">
        <f t="shared" si="35"/>
        <v/>
      </c>
      <c r="BI69" s="512" t="str">
        <f t="shared" si="35"/>
        <v/>
      </c>
      <c r="BJ69" s="512" t="str">
        <f t="shared" si="35"/>
        <v/>
      </c>
      <c r="BK69" s="512" t="str">
        <f t="shared" si="36"/>
        <v/>
      </c>
      <c r="BL69" s="512" t="str">
        <f t="shared" si="36"/>
        <v/>
      </c>
      <c r="BM69" s="512" t="str">
        <f t="shared" si="36"/>
        <v/>
      </c>
      <c r="BN69" s="512" t="str">
        <f t="shared" si="36"/>
        <v/>
      </c>
      <c r="BO69" s="512" t="str">
        <f t="shared" si="36"/>
        <v/>
      </c>
      <c r="BP69" s="512" t="str">
        <f t="shared" si="36"/>
        <v/>
      </c>
      <c r="BQ69" s="512" t="str">
        <f t="shared" si="36"/>
        <v/>
      </c>
      <c r="BR69" s="512" t="str">
        <f t="shared" si="36"/>
        <v/>
      </c>
      <c r="BS69" s="512" t="str">
        <f t="shared" si="36"/>
        <v/>
      </c>
    </row>
    <row r="70" spans="1:71" s="469" customFormat="1" ht="12.95" customHeight="1" x14ac:dyDescent="0.2">
      <c r="A70" s="509">
        <f t="shared" si="31"/>
        <v>39</v>
      </c>
      <c r="B70" s="516"/>
      <c r="C70" s="540"/>
      <c r="D70" s="516"/>
      <c r="E70" s="540"/>
      <c r="F70" s="516"/>
      <c r="G70" s="540"/>
      <c r="H70" s="516"/>
      <c r="I70" s="540"/>
      <c r="J70" s="516"/>
      <c r="K70" s="540"/>
      <c r="L70" s="516"/>
      <c r="M70" s="540"/>
      <c r="N70" s="516"/>
      <c r="O70" s="540"/>
      <c r="P70" s="516"/>
      <c r="Q70" s="516"/>
      <c r="R70" s="540"/>
      <c r="S70" s="515"/>
      <c r="T70" s="515"/>
      <c r="U70" s="515"/>
      <c r="V70" s="515"/>
      <c r="W70" s="515"/>
      <c r="X70" s="515"/>
      <c r="Y70" s="515"/>
      <c r="Z70" s="515"/>
      <c r="AA70" s="515"/>
      <c r="AB70" s="515"/>
      <c r="AC70" s="515"/>
      <c r="AD70" s="515"/>
      <c r="AE70" s="515"/>
      <c r="AF70" s="515"/>
      <c r="AG70" s="515"/>
      <c r="AH70" s="515"/>
      <c r="AI70" s="515"/>
      <c r="AJ70" s="515"/>
      <c r="AK70" s="511" t="str">
        <f t="shared" si="37"/>
        <v/>
      </c>
      <c r="AL70" s="512" t="str">
        <f t="shared" si="37"/>
        <v/>
      </c>
      <c r="AM70" s="512" t="str">
        <f t="shared" si="37"/>
        <v/>
      </c>
      <c r="AN70" s="512" t="str">
        <f t="shared" si="37"/>
        <v/>
      </c>
      <c r="AO70" s="512" t="str">
        <f t="shared" si="37"/>
        <v/>
      </c>
      <c r="AP70" s="512" t="str">
        <f t="shared" si="37"/>
        <v/>
      </c>
      <c r="AQ70" s="513" t="str">
        <f t="shared" si="37"/>
        <v/>
      </c>
      <c r="AR70" s="514" t="str">
        <f t="shared" si="37"/>
        <v/>
      </c>
      <c r="AS70" s="511" t="str">
        <f t="shared" si="37"/>
        <v/>
      </c>
      <c r="AT70" s="511" t="str">
        <f t="shared" si="37"/>
        <v/>
      </c>
      <c r="AU70" s="512" t="str">
        <f t="shared" si="37"/>
        <v/>
      </c>
      <c r="AV70" s="512" t="str">
        <f t="shared" si="37"/>
        <v/>
      </c>
      <c r="AW70" s="512" t="str">
        <f t="shared" si="37"/>
        <v/>
      </c>
      <c r="AX70" s="512" t="str">
        <f t="shared" si="35"/>
        <v/>
      </c>
      <c r="AY70" s="512" t="str">
        <f t="shared" si="35"/>
        <v/>
      </c>
      <c r="AZ70" s="512" t="str">
        <f t="shared" si="35"/>
        <v/>
      </c>
      <c r="BA70" s="512" t="str">
        <f t="shared" si="35"/>
        <v/>
      </c>
      <c r="BB70" s="512" t="str">
        <f t="shared" si="35"/>
        <v/>
      </c>
      <c r="BC70" s="512" t="str">
        <f t="shared" si="35"/>
        <v/>
      </c>
      <c r="BD70" s="512" t="str">
        <f t="shared" si="35"/>
        <v/>
      </c>
      <c r="BE70" s="512" t="str">
        <f t="shared" si="35"/>
        <v/>
      </c>
      <c r="BF70" s="512" t="str">
        <f t="shared" si="35"/>
        <v/>
      </c>
      <c r="BG70" s="512" t="str">
        <f t="shared" si="35"/>
        <v/>
      </c>
      <c r="BH70" s="512" t="str">
        <f t="shared" si="35"/>
        <v/>
      </c>
      <c r="BI70" s="512" t="str">
        <f t="shared" si="35"/>
        <v/>
      </c>
      <c r="BJ70" s="512" t="str">
        <f t="shared" si="35"/>
        <v/>
      </c>
      <c r="BK70" s="512" t="str">
        <f t="shared" si="36"/>
        <v/>
      </c>
      <c r="BL70" s="512" t="str">
        <f t="shared" si="36"/>
        <v/>
      </c>
      <c r="BM70" s="512" t="str">
        <f t="shared" si="36"/>
        <v/>
      </c>
      <c r="BN70" s="512" t="str">
        <f t="shared" si="36"/>
        <v/>
      </c>
      <c r="BO70" s="512" t="str">
        <f t="shared" si="36"/>
        <v/>
      </c>
      <c r="BP70" s="512" t="str">
        <f t="shared" si="36"/>
        <v/>
      </c>
      <c r="BQ70" s="512" t="str">
        <f t="shared" si="36"/>
        <v/>
      </c>
      <c r="BR70" s="512" t="str">
        <f t="shared" si="36"/>
        <v/>
      </c>
      <c r="BS70" s="512" t="str">
        <f t="shared" si="36"/>
        <v/>
      </c>
    </row>
    <row r="71" spans="1:71" s="469" customFormat="1" ht="12.95" customHeight="1" x14ac:dyDescent="0.2">
      <c r="A71" s="509">
        <f t="shared" si="31"/>
        <v>40</v>
      </c>
      <c r="B71" s="516"/>
      <c r="C71" s="540"/>
      <c r="D71" s="516"/>
      <c r="E71" s="540"/>
      <c r="F71" s="516"/>
      <c r="G71" s="540"/>
      <c r="H71" s="516"/>
      <c r="I71" s="540"/>
      <c r="J71" s="516"/>
      <c r="K71" s="540"/>
      <c r="L71" s="516"/>
      <c r="M71" s="540"/>
      <c r="N71" s="516"/>
      <c r="O71" s="540"/>
      <c r="P71" s="516"/>
      <c r="Q71" s="516"/>
      <c r="R71" s="540"/>
      <c r="S71" s="515"/>
      <c r="T71" s="515"/>
      <c r="U71" s="515"/>
      <c r="V71" s="515"/>
      <c r="W71" s="515"/>
      <c r="X71" s="515"/>
      <c r="Y71" s="515"/>
      <c r="Z71" s="515"/>
      <c r="AA71" s="515"/>
      <c r="AB71" s="515"/>
      <c r="AC71" s="515"/>
      <c r="AD71" s="515"/>
      <c r="AE71" s="515"/>
      <c r="AF71" s="515"/>
      <c r="AG71" s="515"/>
      <c r="AH71" s="515"/>
      <c r="AI71" s="515"/>
      <c r="AJ71" s="515"/>
      <c r="AK71" s="511" t="str">
        <f t="shared" si="37"/>
        <v/>
      </c>
      <c r="AL71" s="512" t="str">
        <f t="shared" si="37"/>
        <v/>
      </c>
      <c r="AM71" s="512" t="str">
        <f t="shared" si="37"/>
        <v/>
      </c>
      <c r="AN71" s="512" t="str">
        <f t="shared" si="37"/>
        <v/>
      </c>
      <c r="AO71" s="512" t="str">
        <f t="shared" si="37"/>
        <v/>
      </c>
      <c r="AP71" s="512" t="str">
        <f t="shared" si="37"/>
        <v/>
      </c>
      <c r="AQ71" s="513" t="str">
        <f t="shared" si="37"/>
        <v/>
      </c>
      <c r="AR71" s="514" t="str">
        <f t="shared" si="37"/>
        <v/>
      </c>
      <c r="AS71" s="511" t="str">
        <f t="shared" si="37"/>
        <v/>
      </c>
      <c r="AT71" s="511" t="str">
        <f t="shared" si="37"/>
        <v/>
      </c>
      <c r="AU71" s="512" t="str">
        <f t="shared" si="37"/>
        <v/>
      </c>
      <c r="AV71" s="512" t="str">
        <f t="shared" si="37"/>
        <v/>
      </c>
      <c r="AW71" s="512" t="str">
        <f t="shared" si="37"/>
        <v/>
      </c>
      <c r="AX71" s="512" t="str">
        <f t="shared" si="35"/>
        <v/>
      </c>
      <c r="AY71" s="512" t="str">
        <f t="shared" si="35"/>
        <v/>
      </c>
      <c r="AZ71" s="512" t="str">
        <f t="shared" si="35"/>
        <v/>
      </c>
      <c r="BA71" s="512" t="str">
        <f t="shared" si="35"/>
        <v/>
      </c>
      <c r="BB71" s="512" t="str">
        <f t="shared" si="35"/>
        <v/>
      </c>
      <c r="BC71" s="512" t="str">
        <f t="shared" si="35"/>
        <v/>
      </c>
      <c r="BD71" s="512" t="str">
        <f t="shared" si="35"/>
        <v/>
      </c>
      <c r="BE71" s="512" t="str">
        <f t="shared" si="35"/>
        <v/>
      </c>
      <c r="BF71" s="512" t="str">
        <f t="shared" si="35"/>
        <v/>
      </c>
      <c r="BG71" s="512" t="str">
        <f t="shared" si="35"/>
        <v/>
      </c>
      <c r="BH71" s="512" t="str">
        <f t="shared" si="35"/>
        <v/>
      </c>
      <c r="BI71" s="512" t="str">
        <f t="shared" si="35"/>
        <v/>
      </c>
      <c r="BJ71" s="512" t="str">
        <f t="shared" si="35"/>
        <v/>
      </c>
      <c r="BK71" s="512" t="str">
        <f t="shared" si="36"/>
        <v/>
      </c>
      <c r="BL71" s="512" t="str">
        <f t="shared" si="36"/>
        <v/>
      </c>
      <c r="BM71" s="512" t="str">
        <f t="shared" si="36"/>
        <v/>
      </c>
      <c r="BN71" s="512" t="str">
        <f t="shared" si="36"/>
        <v/>
      </c>
      <c r="BO71" s="512" t="str">
        <f t="shared" si="36"/>
        <v/>
      </c>
      <c r="BP71" s="512" t="str">
        <f t="shared" si="36"/>
        <v/>
      </c>
      <c r="BQ71" s="512" t="str">
        <f t="shared" si="36"/>
        <v/>
      </c>
      <c r="BR71" s="512" t="str">
        <f t="shared" si="36"/>
        <v/>
      </c>
      <c r="BS71" s="512" t="str">
        <f t="shared" si="36"/>
        <v/>
      </c>
    </row>
    <row r="72" spans="1:71" s="469" customFormat="1" ht="12.95" customHeight="1" x14ac:dyDescent="0.2">
      <c r="A72" s="509">
        <f t="shared" si="31"/>
        <v>41</v>
      </c>
      <c r="B72" s="516"/>
      <c r="C72" s="540"/>
      <c r="D72" s="516"/>
      <c r="E72" s="540"/>
      <c r="F72" s="516"/>
      <c r="G72" s="540"/>
      <c r="H72" s="516"/>
      <c r="I72" s="540"/>
      <c r="J72" s="516"/>
      <c r="K72" s="540"/>
      <c r="L72" s="516"/>
      <c r="M72" s="540"/>
      <c r="N72" s="516"/>
      <c r="O72" s="540"/>
      <c r="P72" s="516"/>
      <c r="Q72" s="516"/>
      <c r="R72" s="540"/>
      <c r="S72" s="515"/>
      <c r="T72" s="515"/>
      <c r="U72" s="515"/>
      <c r="V72" s="515"/>
      <c r="W72" s="515"/>
      <c r="X72" s="515"/>
      <c r="Y72" s="515"/>
      <c r="Z72" s="515"/>
      <c r="AA72" s="515"/>
      <c r="AB72" s="515"/>
      <c r="AC72" s="515"/>
      <c r="AD72" s="515"/>
      <c r="AE72" s="515"/>
      <c r="AF72" s="515"/>
      <c r="AG72" s="515"/>
      <c r="AH72" s="515"/>
      <c r="AI72" s="515"/>
      <c r="AJ72" s="515"/>
      <c r="AK72" s="511" t="str">
        <f t="shared" si="37"/>
        <v/>
      </c>
      <c r="AL72" s="512" t="str">
        <f t="shared" si="37"/>
        <v/>
      </c>
      <c r="AM72" s="512" t="str">
        <f t="shared" si="37"/>
        <v/>
      </c>
      <c r="AN72" s="512" t="str">
        <f t="shared" si="37"/>
        <v/>
      </c>
      <c r="AO72" s="512" t="str">
        <f t="shared" si="37"/>
        <v/>
      </c>
      <c r="AP72" s="512" t="str">
        <f t="shared" si="37"/>
        <v/>
      </c>
      <c r="AQ72" s="513" t="str">
        <f t="shared" si="37"/>
        <v/>
      </c>
      <c r="AR72" s="514" t="str">
        <f t="shared" si="37"/>
        <v/>
      </c>
      <c r="AS72" s="511" t="str">
        <f t="shared" si="37"/>
        <v/>
      </c>
      <c r="AT72" s="511" t="str">
        <f t="shared" si="37"/>
        <v/>
      </c>
      <c r="AU72" s="512" t="str">
        <f t="shared" si="37"/>
        <v/>
      </c>
      <c r="AV72" s="512" t="str">
        <f t="shared" si="37"/>
        <v/>
      </c>
      <c r="AW72" s="512" t="str">
        <f t="shared" si="37"/>
        <v/>
      </c>
      <c r="AX72" s="512" t="str">
        <f t="shared" si="35"/>
        <v/>
      </c>
      <c r="AY72" s="512" t="str">
        <f t="shared" si="35"/>
        <v/>
      </c>
      <c r="AZ72" s="512" t="str">
        <f t="shared" si="35"/>
        <v/>
      </c>
      <c r="BA72" s="512" t="str">
        <f t="shared" si="35"/>
        <v/>
      </c>
      <c r="BB72" s="512" t="str">
        <f t="shared" si="35"/>
        <v/>
      </c>
      <c r="BC72" s="512" t="str">
        <f t="shared" si="35"/>
        <v/>
      </c>
      <c r="BD72" s="512" t="str">
        <f t="shared" si="35"/>
        <v/>
      </c>
      <c r="BE72" s="512" t="str">
        <f t="shared" si="35"/>
        <v/>
      </c>
      <c r="BF72" s="512" t="str">
        <f t="shared" si="35"/>
        <v/>
      </c>
      <c r="BG72" s="512" t="str">
        <f t="shared" si="35"/>
        <v/>
      </c>
      <c r="BH72" s="512" t="str">
        <f t="shared" si="35"/>
        <v/>
      </c>
      <c r="BI72" s="512" t="str">
        <f t="shared" si="35"/>
        <v/>
      </c>
      <c r="BJ72" s="512" t="str">
        <f t="shared" si="35"/>
        <v/>
      </c>
      <c r="BK72" s="512" t="str">
        <f t="shared" si="36"/>
        <v/>
      </c>
      <c r="BL72" s="512" t="str">
        <f t="shared" si="36"/>
        <v/>
      </c>
      <c r="BM72" s="512" t="str">
        <f t="shared" si="36"/>
        <v/>
      </c>
      <c r="BN72" s="512" t="str">
        <f t="shared" si="36"/>
        <v/>
      </c>
      <c r="BO72" s="512" t="str">
        <f t="shared" si="36"/>
        <v/>
      </c>
      <c r="BP72" s="512" t="str">
        <f t="shared" si="36"/>
        <v/>
      </c>
      <c r="BQ72" s="512" t="str">
        <f t="shared" si="36"/>
        <v/>
      </c>
      <c r="BR72" s="512" t="str">
        <f t="shared" si="36"/>
        <v/>
      </c>
      <c r="BS72" s="512" t="str">
        <f t="shared" si="36"/>
        <v/>
      </c>
    </row>
    <row r="73" spans="1:71" s="469" customFormat="1" ht="12.95" customHeight="1" x14ac:dyDescent="0.2">
      <c r="A73" s="509">
        <f t="shared" si="31"/>
        <v>42</v>
      </c>
      <c r="B73" s="516"/>
      <c r="C73" s="540"/>
      <c r="D73" s="516"/>
      <c r="E73" s="540"/>
      <c r="F73" s="516"/>
      <c r="G73" s="540"/>
      <c r="H73" s="516"/>
      <c r="I73" s="540"/>
      <c r="J73" s="516"/>
      <c r="K73" s="540"/>
      <c r="L73" s="516"/>
      <c r="M73" s="540"/>
      <c r="N73" s="516"/>
      <c r="O73" s="540"/>
      <c r="P73" s="516"/>
      <c r="Q73" s="516"/>
      <c r="R73" s="540"/>
      <c r="S73" s="515"/>
      <c r="T73" s="515"/>
      <c r="U73" s="515"/>
      <c r="V73" s="515"/>
      <c r="W73" s="515"/>
      <c r="X73" s="515"/>
      <c r="Y73" s="515"/>
      <c r="Z73" s="515"/>
      <c r="AA73" s="515"/>
      <c r="AB73" s="515"/>
      <c r="AC73" s="515"/>
      <c r="AD73" s="515"/>
      <c r="AE73" s="515"/>
      <c r="AF73" s="515"/>
      <c r="AG73" s="515"/>
      <c r="AH73" s="515"/>
      <c r="AI73" s="515"/>
      <c r="AJ73" s="515"/>
      <c r="AK73" s="511" t="str">
        <f t="shared" si="37"/>
        <v/>
      </c>
      <c r="AL73" s="512" t="str">
        <f t="shared" si="37"/>
        <v/>
      </c>
      <c r="AM73" s="512" t="str">
        <f t="shared" si="37"/>
        <v/>
      </c>
      <c r="AN73" s="512" t="str">
        <f t="shared" si="37"/>
        <v/>
      </c>
      <c r="AO73" s="512" t="str">
        <f t="shared" si="37"/>
        <v/>
      </c>
      <c r="AP73" s="512" t="str">
        <f t="shared" si="37"/>
        <v/>
      </c>
      <c r="AQ73" s="513" t="str">
        <f t="shared" si="37"/>
        <v/>
      </c>
      <c r="AR73" s="514" t="str">
        <f t="shared" si="37"/>
        <v/>
      </c>
      <c r="AS73" s="511" t="str">
        <f t="shared" si="37"/>
        <v/>
      </c>
      <c r="AT73" s="511" t="str">
        <f t="shared" si="37"/>
        <v/>
      </c>
      <c r="AU73" s="512" t="str">
        <f t="shared" si="37"/>
        <v/>
      </c>
      <c r="AV73" s="512" t="str">
        <f t="shared" si="37"/>
        <v/>
      </c>
      <c r="AW73" s="512" t="str">
        <f t="shared" si="37"/>
        <v/>
      </c>
      <c r="AX73" s="512" t="str">
        <f t="shared" si="35"/>
        <v/>
      </c>
      <c r="AY73" s="512" t="str">
        <f t="shared" si="35"/>
        <v/>
      </c>
      <c r="AZ73" s="512" t="str">
        <f t="shared" si="35"/>
        <v/>
      </c>
      <c r="BA73" s="512" t="str">
        <f t="shared" si="35"/>
        <v/>
      </c>
      <c r="BB73" s="512" t="str">
        <f t="shared" si="35"/>
        <v/>
      </c>
      <c r="BC73" s="512" t="str">
        <f t="shared" si="35"/>
        <v/>
      </c>
      <c r="BD73" s="512" t="str">
        <f t="shared" si="35"/>
        <v/>
      </c>
      <c r="BE73" s="512" t="str">
        <f t="shared" si="35"/>
        <v/>
      </c>
      <c r="BF73" s="512" t="str">
        <f t="shared" si="35"/>
        <v/>
      </c>
      <c r="BG73" s="512" t="str">
        <f t="shared" si="35"/>
        <v/>
      </c>
      <c r="BH73" s="512" t="str">
        <f t="shared" si="35"/>
        <v/>
      </c>
      <c r="BI73" s="512" t="str">
        <f t="shared" si="35"/>
        <v/>
      </c>
      <c r="BJ73" s="512" t="str">
        <f t="shared" si="35"/>
        <v/>
      </c>
      <c r="BK73" s="512" t="str">
        <f t="shared" si="36"/>
        <v/>
      </c>
      <c r="BL73" s="512" t="str">
        <f t="shared" si="36"/>
        <v/>
      </c>
      <c r="BM73" s="512" t="str">
        <f t="shared" si="36"/>
        <v/>
      </c>
      <c r="BN73" s="512" t="str">
        <f t="shared" si="36"/>
        <v/>
      </c>
      <c r="BO73" s="512" t="str">
        <f t="shared" si="36"/>
        <v/>
      </c>
      <c r="BP73" s="512" t="str">
        <f t="shared" si="36"/>
        <v/>
      </c>
      <c r="BQ73" s="512" t="str">
        <f t="shared" si="36"/>
        <v/>
      </c>
      <c r="BR73" s="512" t="str">
        <f t="shared" si="36"/>
        <v/>
      </c>
      <c r="BS73" s="512" t="str">
        <f t="shared" si="36"/>
        <v/>
      </c>
    </row>
    <row r="74" spans="1:71" s="469" customFormat="1" ht="12.95" customHeight="1" x14ac:dyDescent="0.2">
      <c r="A74" s="509">
        <f t="shared" si="31"/>
        <v>43</v>
      </c>
      <c r="B74" s="516"/>
      <c r="C74" s="540"/>
      <c r="D74" s="516"/>
      <c r="E74" s="540"/>
      <c r="F74" s="516"/>
      <c r="G74" s="540"/>
      <c r="H74" s="516"/>
      <c r="I74" s="540"/>
      <c r="J74" s="516"/>
      <c r="K74" s="540"/>
      <c r="L74" s="516"/>
      <c r="M74" s="540"/>
      <c r="N74" s="516"/>
      <c r="O74" s="540"/>
      <c r="P74" s="516"/>
      <c r="Q74" s="516"/>
      <c r="R74" s="540"/>
      <c r="S74" s="515"/>
      <c r="T74" s="515"/>
      <c r="U74" s="515"/>
      <c r="V74" s="515"/>
      <c r="W74" s="515"/>
      <c r="X74" s="515"/>
      <c r="Y74" s="515"/>
      <c r="Z74" s="515"/>
      <c r="AA74" s="515"/>
      <c r="AB74" s="515"/>
      <c r="AC74" s="515"/>
      <c r="AD74" s="515"/>
      <c r="AE74" s="515"/>
      <c r="AF74" s="515"/>
      <c r="AG74" s="515"/>
      <c r="AH74" s="515"/>
      <c r="AI74" s="515"/>
      <c r="AJ74" s="515"/>
      <c r="AK74" s="511" t="str">
        <f t="shared" si="37"/>
        <v/>
      </c>
      <c r="AL74" s="512" t="str">
        <f t="shared" si="37"/>
        <v/>
      </c>
      <c r="AM74" s="512" t="str">
        <f t="shared" si="37"/>
        <v/>
      </c>
      <c r="AN74" s="512" t="str">
        <f t="shared" si="37"/>
        <v/>
      </c>
      <c r="AO74" s="512" t="str">
        <f t="shared" si="37"/>
        <v/>
      </c>
      <c r="AP74" s="512" t="str">
        <f t="shared" si="37"/>
        <v/>
      </c>
      <c r="AQ74" s="513" t="str">
        <f t="shared" si="37"/>
        <v/>
      </c>
      <c r="AR74" s="514" t="str">
        <f t="shared" si="37"/>
        <v/>
      </c>
      <c r="AS74" s="511" t="str">
        <f t="shared" si="37"/>
        <v/>
      </c>
      <c r="AT74" s="511" t="str">
        <f t="shared" si="37"/>
        <v/>
      </c>
      <c r="AU74" s="512" t="str">
        <f t="shared" si="37"/>
        <v/>
      </c>
      <c r="AV74" s="512" t="str">
        <f t="shared" si="37"/>
        <v/>
      </c>
      <c r="AW74" s="512" t="str">
        <f t="shared" si="37"/>
        <v/>
      </c>
      <c r="AX74" s="512" t="str">
        <f t="shared" si="35"/>
        <v/>
      </c>
      <c r="AY74" s="512" t="str">
        <f t="shared" si="35"/>
        <v/>
      </c>
      <c r="AZ74" s="512" t="str">
        <f t="shared" si="35"/>
        <v/>
      </c>
      <c r="BA74" s="512" t="str">
        <f t="shared" si="35"/>
        <v/>
      </c>
      <c r="BB74" s="512" t="str">
        <f t="shared" si="35"/>
        <v/>
      </c>
      <c r="BC74" s="512" t="str">
        <f t="shared" si="35"/>
        <v/>
      </c>
      <c r="BD74" s="512" t="str">
        <f t="shared" si="35"/>
        <v/>
      </c>
      <c r="BE74" s="512" t="str">
        <f t="shared" si="35"/>
        <v/>
      </c>
      <c r="BF74" s="512" t="str">
        <f t="shared" si="35"/>
        <v/>
      </c>
      <c r="BG74" s="512" t="str">
        <f t="shared" si="35"/>
        <v/>
      </c>
      <c r="BH74" s="512" t="str">
        <f t="shared" si="35"/>
        <v/>
      </c>
      <c r="BI74" s="512" t="str">
        <f t="shared" si="35"/>
        <v/>
      </c>
      <c r="BJ74" s="512" t="str">
        <f t="shared" si="35"/>
        <v/>
      </c>
      <c r="BK74" s="512" t="str">
        <f t="shared" si="36"/>
        <v/>
      </c>
      <c r="BL74" s="512" t="str">
        <f t="shared" si="36"/>
        <v/>
      </c>
      <c r="BM74" s="512" t="str">
        <f t="shared" si="36"/>
        <v/>
      </c>
      <c r="BN74" s="512" t="str">
        <f t="shared" si="36"/>
        <v/>
      </c>
      <c r="BO74" s="512" t="str">
        <f t="shared" si="36"/>
        <v/>
      </c>
      <c r="BP74" s="512" t="str">
        <f t="shared" si="36"/>
        <v/>
      </c>
      <c r="BQ74" s="512" t="str">
        <f t="shared" si="36"/>
        <v/>
      </c>
      <c r="BR74" s="512" t="str">
        <f t="shared" si="36"/>
        <v/>
      </c>
      <c r="BS74" s="512" t="str">
        <f t="shared" si="36"/>
        <v/>
      </c>
    </row>
    <row r="75" spans="1:71" s="469" customFormat="1" ht="12.95" customHeight="1" x14ac:dyDescent="0.2">
      <c r="A75" s="509">
        <f t="shared" si="31"/>
        <v>44</v>
      </c>
      <c r="B75" s="516"/>
      <c r="C75" s="540"/>
      <c r="D75" s="516"/>
      <c r="E75" s="540"/>
      <c r="F75" s="516"/>
      <c r="G75" s="540"/>
      <c r="H75" s="516"/>
      <c r="I75" s="540"/>
      <c r="J75" s="516"/>
      <c r="K75" s="540"/>
      <c r="L75" s="516"/>
      <c r="M75" s="540"/>
      <c r="N75" s="516"/>
      <c r="O75" s="540"/>
      <c r="P75" s="516"/>
      <c r="Q75" s="516"/>
      <c r="R75" s="540"/>
      <c r="S75" s="515"/>
      <c r="T75" s="515"/>
      <c r="U75" s="515"/>
      <c r="V75" s="515"/>
      <c r="W75" s="515"/>
      <c r="X75" s="515"/>
      <c r="Y75" s="515"/>
      <c r="Z75" s="515"/>
      <c r="AA75" s="515"/>
      <c r="AB75" s="515"/>
      <c r="AC75" s="515"/>
      <c r="AD75" s="515"/>
      <c r="AE75" s="515"/>
      <c r="AF75" s="515"/>
      <c r="AG75" s="515"/>
      <c r="AH75" s="515"/>
      <c r="AI75" s="515"/>
      <c r="AJ75" s="515"/>
      <c r="AK75" s="511" t="str">
        <f t="shared" si="37"/>
        <v/>
      </c>
      <c r="AL75" s="512" t="str">
        <f t="shared" si="37"/>
        <v/>
      </c>
      <c r="AM75" s="512" t="str">
        <f t="shared" si="37"/>
        <v/>
      </c>
      <c r="AN75" s="512" t="str">
        <f t="shared" si="37"/>
        <v/>
      </c>
      <c r="AO75" s="512" t="str">
        <f t="shared" si="37"/>
        <v/>
      </c>
      <c r="AP75" s="512" t="str">
        <f t="shared" si="37"/>
        <v/>
      </c>
      <c r="AQ75" s="513" t="str">
        <f t="shared" si="37"/>
        <v/>
      </c>
      <c r="AR75" s="514" t="str">
        <f t="shared" si="37"/>
        <v/>
      </c>
      <c r="AS75" s="511" t="str">
        <f t="shared" si="37"/>
        <v/>
      </c>
      <c r="AT75" s="511" t="str">
        <f t="shared" si="37"/>
        <v/>
      </c>
      <c r="AU75" s="512" t="str">
        <f t="shared" si="37"/>
        <v/>
      </c>
      <c r="AV75" s="512" t="str">
        <f t="shared" si="37"/>
        <v/>
      </c>
      <c r="AW75" s="512" t="str">
        <f t="shared" si="37"/>
        <v/>
      </c>
      <c r="AX75" s="512" t="str">
        <f t="shared" si="35"/>
        <v/>
      </c>
      <c r="AY75" s="512" t="str">
        <f t="shared" si="35"/>
        <v/>
      </c>
      <c r="AZ75" s="512" t="str">
        <f t="shared" si="35"/>
        <v/>
      </c>
      <c r="BA75" s="512" t="str">
        <f t="shared" si="35"/>
        <v/>
      </c>
      <c r="BB75" s="512" t="str">
        <f t="shared" si="35"/>
        <v/>
      </c>
      <c r="BC75" s="512" t="str">
        <f t="shared" si="35"/>
        <v/>
      </c>
      <c r="BD75" s="512" t="str">
        <f t="shared" si="35"/>
        <v/>
      </c>
      <c r="BE75" s="512" t="str">
        <f t="shared" si="35"/>
        <v/>
      </c>
      <c r="BF75" s="512" t="str">
        <f t="shared" si="35"/>
        <v/>
      </c>
      <c r="BG75" s="512" t="str">
        <f t="shared" si="35"/>
        <v/>
      </c>
      <c r="BH75" s="512" t="str">
        <f t="shared" si="35"/>
        <v/>
      </c>
      <c r="BI75" s="512" t="str">
        <f t="shared" si="35"/>
        <v/>
      </c>
      <c r="BJ75" s="512" t="str">
        <f t="shared" si="35"/>
        <v/>
      </c>
      <c r="BK75" s="512" t="str">
        <f t="shared" si="36"/>
        <v/>
      </c>
      <c r="BL75" s="512" t="str">
        <f t="shared" si="36"/>
        <v/>
      </c>
      <c r="BM75" s="512" t="str">
        <f t="shared" si="36"/>
        <v/>
      </c>
      <c r="BN75" s="512" t="str">
        <f t="shared" si="36"/>
        <v/>
      </c>
      <c r="BO75" s="512" t="str">
        <f t="shared" si="36"/>
        <v/>
      </c>
      <c r="BP75" s="512" t="str">
        <f t="shared" si="36"/>
        <v/>
      </c>
      <c r="BQ75" s="512" t="str">
        <f t="shared" si="36"/>
        <v/>
      </c>
      <c r="BR75" s="512" t="str">
        <f t="shared" si="36"/>
        <v/>
      </c>
      <c r="BS75" s="512" t="str">
        <f t="shared" si="36"/>
        <v/>
      </c>
    </row>
    <row r="76" spans="1:71" s="469" customFormat="1" ht="12.95" customHeight="1" x14ac:dyDescent="0.2">
      <c r="A76" s="509">
        <f t="shared" si="31"/>
        <v>45</v>
      </c>
      <c r="B76" s="516"/>
      <c r="C76" s="540"/>
      <c r="D76" s="516"/>
      <c r="E76" s="540"/>
      <c r="F76" s="516"/>
      <c r="G76" s="540"/>
      <c r="H76" s="516"/>
      <c r="I76" s="540"/>
      <c r="J76" s="516"/>
      <c r="K76" s="540"/>
      <c r="L76" s="516"/>
      <c r="M76" s="540"/>
      <c r="N76" s="516"/>
      <c r="O76" s="540"/>
      <c r="P76" s="516"/>
      <c r="Q76" s="516"/>
      <c r="R76" s="540"/>
      <c r="S76" s="515"/>
      <c r="T76" s="515"/>
      <c r="U76" s="515"/>
      <c r="V76" s="515"/>
      <c r="W76" s="515"/>
      <c r="X76" s="515"/>
      <c r="Y76" s="515"/>
      <c r="Z76" s="515"/>
      <c r="AA76" s="515"/>
      <c r="AB76" s="515"/>
      <c r="AC76" s="515"/>
      <c r="AD76" s="515"/>
      <c r="AE76" s="515"/>
      <c r="AF76" s="515"/>
      <c r="AG76" s="515"/>
      <c r="AH76" s="515"/>
      <c r="AI76" s="515"/>
      <c r="AJ76" s="515"/>
      <c r="AK76" s="511" t="str">
        <f t="shared" si="37"/>
        <v/>
      </c>
      <c r="AL76" s="512" t="str">
        <f t="shared" si="37"/>
        <v/>
      </c>
      <c r="AM76" s="512" t="str">
        <f t="shared" si="37"/>
        <v/>
      </c>
      <c r="AN76" s="512" t="str">
        <f t="shared" si="37"/>
        <v/>
      </c>
      <c r="AO76" s="512" t="str">
        <f t="shared" si="37"/>
        <v/>
      </c>
      <c r="AP76" s="512" t="str">
        <f t="shared" si="37"/>
        <v/>
      </c>
      <c r="AQ76" s="513" t="str">
        <f t="shared" si="37"/>
        <v/>
      </c>
      <c r="AR76" s="514" t="str">
        <f t="shared" si="37"/>
        <v/>
      </c>
      <c r="AS76" s="511" t="str">
        <f t="shared" si="37"/>
        <v/>
      </c>
      <c r="AT76" s="511" t="str">
        <f t="shared" si="37"/>
        <v/>
      </c>
      <c r="AU76" s="512" t="str">
        <f t="shared" si="37"/>
        <v/>
      </c>
      <c r="AV76" s="512" t="str">
        <f t="shared" si="37"/>
        <v/>
      </c>
      <c r="AW76" s="512" t="str">
        <f t="shared" si="37"/>
        <v/>
      </c>
      <c r="AX76" s="512" t="str">
        <f t="shared" si="35"/>
        <v/>
      </c>
      <c r="AY76" s="512" t="str">
        <f t="shared" si="35"/>
        <v/>
      </c>
      <c r="AZ76" s="512" t="str">
        <f t="shared" si="35"/>
        <v/>
      </c>
      <c r="BA76" s="512" t="str">
        <f t="shared" si="35"/>
        <v/>
      </c>
      <c r="BB76" s="512" t="str">
        <f t="shared" si="35"/>
        <v/>
      </c>
      <c r="BC76" s="512" t="str">
        <f t="shared" si="35"/>
        <v/>
      </c>
      <c r="BD76" s="512" t="str">
        <f t="shared" si="35"/>
        <v/>
      </c>
      <c r="BE76" s="512" t="str">
        <f t="shared" si="35"/>
        <v/>
      </c>
      <c r="BF76" s="512" t="str">
        <f t="shared" si="35"/>
        <v/>
      </c>
      <c r="BG76" s="512" t="str">
        <f t="shared" si="35"/>
        <v/>
      </c>
      <c r="BH76" s="512" t="str">
        <f t="shared" si="35"/>
        <v/>
      </c>
      <c r="BI76" s="512" t="str">
        <f t="shared" si="35"/>
        <v/>
      </c>
      <c r="BJ76" s="512" t="str">
        <f t="shared" si="35"/>
        <v/>
      </c>
      <c r="BK76" s="512" t="str">
        <f t="shared" si="36"/>
        <v/>
      </c>
      <c r="BL76" s="512" t="str">
        <f t="shared" si="36"/>
        <v/>
      </c>
      <c r="BM76" s="512" t="str">
        <f t="shared" si="36"/>
        <v/>
      </c>
      <c r="BN76" s="512" t="str">
        <f t="shared" si="36"/>
        <v/>
      </c>
      <c r="BO76" s="512" t="str">
        <f t="shared" si="36"/>
        <v/>
      </c>
      <c r="BP76" s="512" t="str">
        <f t="shared" si="36"/>
        <v/>
      </c>
      <c r="BQ76" s="512" t="str">
        <f t="shared" si="36"/>
        <v/>
      </c>
      <c r="BR76" s="512" t="str">
        <f t="shared" si="36"/>
        <v/>
      </c>
      <c r="BS76" s="512" t="str">
        <f t="shared" si="36"/>
        <v/>
      </c>
    </row>
    <row r="77" spans="1:71" s="469" customFormat="1" ht="12.95" customHeight="1" x14ac:dyDescent="0.2">
      <c r="A77" s="509">
        <f t="shared" si="31"/>
        <v>46</v>
      </c>
      <c r="B77" s="516"/>
      <c r="C77" s="540"/>
      <c r="D77" s="516"/>
      <c r="E77" s="540"/>
      <c r="F77" s="516"/>
      <c r="G77" s="540"/>
      <c r="H77" s="516"/>
      <c r="I77" s="540"/>
      <c r="J77" s="516"/>
      <c r="K77" s="540"/>
      <c r="L77" s="516"/>
      <c r="M77" s="540"/>
      <c r="N77" s="516"/>
      <c r="O77" s="540"/>
      <c r="P77" s="516"/>
      <c r="Q77" s="516"/>
      <c r="R77" s="540"/>
      <c r="S77" s="515"/>
      <c r="T77" s="515"/>
      <c r="U77" s="515"/>
      <c r="V77" s="515"/>
      <c r="W77" s="515"/>
      <c r="X77" s="515"/>
      <c r="Y77" s="515"/>
      <c r="Z77" s="515"/>
      <c r="AA77" s="515"/>
      <c r="AB77" s="515"/>
      <c r="AC77" s="515"/>
      <c r="AD77" s="515"/>
      <c r="AE77" s="515"/>
      <c r="AF77" s="515"/>
      <c r="AG77" s="515"/>
      <c r="AH77" s="515"/>
      <c r="AI77" s="515"/>
      <c r="AJ77" s="515"/>
      <c r="AK77" s="511" t="str">
        <f t="shared" si="37"/>
        <v/>
      </c>
      <c r="AL77" s="512" t="str">
        <f t="shared" si="37"/>
        <v/>
      </c>
      <c r="AM77" s="512" t="str">
        <f t="shared" si="37"/>
        <v/>
      </c>
      <c r="AN77" s="512" t="str">
        <f t="shared" si="37"/>
        <v/>
      </c>
      <c r="AO77" s="512" t="str">
        <f t="shared" si="37"/>
        <v/>
      </c>
      <c r="AP77" s="512" t="str">
        <f t="shared" si="37"/>
        <v/>
      </c>
      <c r="AQ77" s="513" t="str">
        <f t="shared" si="37"/>
        <v/>
      </c>
      <c r="AR77" s="514" t="str">
        <f t="shared" si="37"/>
        <v/>
      </c>
      <c r="AS77" s="511" t="str">
        <f t="shared" si="37"/>
        <v/>
      </c>
      <c r="AT77" s="511" t="str">
        <f t="shared" si="37"/>
        <v/>
      </c>
      <c r="AU77" s="512" t="str">
        <f t="shared" si="37"/>
        <v/>
      </c>
      <c r="AV77" s="512" t="str">
        <f t="shared" si="37"/>
        <v/>
      </c>
      <c r="AW77" s="512" t="str">
        <f t="shared" si="37"/>
        <v/>
      </c>
      <c r="AX77" s="512" t="str">
        <f t="shared" si="35"/>
        <v/>
      </c>
      <c r="AY77" s="512" t="str">
        <f t="shared" si="35"/>
        <v/>
      </c>
      <c r="AZ77" s="512" t="str">
        <f t="shared" si="35"/>
        <v/>
      </c>
      <c r="BA77" s="512" t="str">
        <f t="shared" si="35"/>
        <v/>
      </c>
      <c r="BB77" s="512" t="str">
        <f t="shared" si="35"/>
        <v/>
      </c>
      <c r="BC77" s="512" t="str">
        <f t="shared" si="35"/>
        <v/>
      </c>
      <c r="BD77" s="512" t="str">
        <f t="shared" si="35"/>
        <v/>
      </c>
      <c r="BE77" s="512" t="str">
        <f t="shared" si="35"/>
        <v/>
      </c>
      <c r="BF77" s="512" t="str">
        <f t="shared" si="35"/>
        <v/>
      </c>
      <c r="BG77" s="512" t="str">
        <f t="shared" si="35"/>
        <v/>
      </c>
      <c r="BH77" s="512" t="str">
        <f t="shared" si="35"/>
        <v/>
      </c>
      <c r="BI77" s="512" t="str">
        <f t="shared" si="35"/>
        <v/>
      </c>
      <c r="BJ77" s="512" t="str">
        <f t="shared" si="35"/>
        <v/>
      </c>
      <c r="BK77" s="512" t="str">
        <f t="shared" si="36"/>
        <v/>
      </c>
      <c r="BL77" s="512" t="str">
        <f t="shared" si="36"/>
        <v/>
      </c>
      <c r="BM77" s="512" t="str">
        <f t="shared" si="36"/>
        <v/>
      </c>
      <c r="BN77" s="512" t="str">
        <f t="shared" si="36"/>
        <v/>
      </c>
      <c r="BO77" s="512" t="str">
        <f t="shared" si="36"/>
        <v/>
      </c>
      <c r="BP77" s="512" t="str">
        <f t="shared" si="36"/>
        <v/>
      </c>
      <c r="BQ77" s="512" t="str">
        <f t="shared" si="36"/>
        <v/>
      </c>
      <c r="BR77" s="512" t="str">
        <f t="shared" si="36"/>
        <v/>
      </c>
      <c r="BS77" s="512" t="str">
        <f t="shared" si="36"/>
        <v/>
      </c>
    </row>
    <row r="78" spans="1:71" s="469" customFormat="1" ht="12.95" customHeight="1" x14ac:dyDescent="0.2">
      <c r="A78" s="509">
        <f t="shared" si="31"/>
        <v>47</v>
      </c>
      <c r="B78" s="516"/>
      <c r="C78" s="540"/>
      <c r="D78" s="516"/>
      <c r="E78" s="540"/>
      <c r="F78" s="516"/>
      <c r="G78" s="540"/>
      <c r="H78" s="516"/>
      <c r="I78" s="540"/>
      <c r="J78" s="516"/>
      <c r="K78" s="540"/>
      <c r="L78" s="516"/>
      <c r="M78" s="540"/>
      <c r="N78" s="516"/>
      <c r="O78" s="540"/>
      <c r="P78" s="516"/>
      <c r="Q78" s="516"/>
      <c r="R78" s="540"/>
      <c r="S78" s="515"/>
      <c r="T78" s="515"/>
      <c r="U78" s="515"/>
      <c r="V78" s="515"/>
      <c r="W78" s="515"/>
      <c r="X78" s="515"/>
      <c r="Y78" s="515"/>
      <c r="Z78" s="515"/>
      <c r="AA78" s="515"/>
      <c r="AB78" s="515"/>
      <c r="AC78" s="515"/>
      <c r="AD78" s="515"/>
      <c r="AE78" s="515"/>
      <c r="AF78" s="515"/>
      <c r="AG78" s="515"/>
      <c r="AH78" s="515"/>
      <c r="AI78" s="515"/>
      <c r="AJ78" s="515"/>
      <c r="AK78" s="511" t="str">
        <f t="shared" si="37"/>
        <v/>
      </c>
      <c r="AL78" s="512" t="str">
        <f t="shared" si="37"/>
        <v/>
      </c>
      <c r="AM78" s="512" t="str">
        <f t="shared" si="37"/>
        <v/>
      </c>
      <c r="AN78" s="512" t="str">
        <f t="shared" si="37"/>
        <v/>
      </c>
      <c r="AO78" s="512" t="str">
        <f t="shared" si="37"/>
        <v/>
      </c>
      <c r="AP78" s="512" t="str">
        <f t="shared" si="37"/>
        <v/>
      </c>
      <c r="AQ78" s="513" t="str">
        <f t="shared" si="37"/>
        <v/>
      </c>
      <c r="AR78" s="514" t="str">
        <f t="shared" si="37"/>
        <v/>
      </c>
      <c r="AS78" s="511" t="str">
        <f t="shared" si="37"/>
        <v/>
      </c>
      <c r="AT78" s="511" t="str">
        <f t="shared" si="37"/>
        <v/>
      </c>
      <c r="AU78" s="512" t="str">
        <f t="shared" si="37"/>
        <v/>
      </c>
      <c r="AV78" s="512" t="str">
        <f t="shared" si="37"/>
        <v/>
      </c>
      <c r="AW78" s="512" t="str">
        <f t="shared" si="37"/>
        <v/>
      </c>
      <c r="AX78" s="512" t="str">
        <f t="shared" si="35"/>
        <v/>
      </c>
      <c r="AY78" s="512" t="str">
        <f t="shared" si="35"/>
        <v/>
      </c>
      <c r="AZ78" s="512" t="str">
        <f t="shared" si="35"/>
        <v/>
      </c>
      <c r="BA78" s="512" t="str">
        <f t="shared" si="35"/>
        <v/>
      </c>
      <c r="BB78" s="512" t="str">
        <f t="shared" si="35"/>
        <v/>
      </c>
      <c r="BC78" s="512" t="str">
        <f t="shared" si="35"/>
        <v/>
      </c>
      <c r="BD78" s="512" t="str">
        <f t="shared" si="35"/>
        <v/>
      </c>
      <c r="BE78" s="512" t="str">
        <f t="shared" si="35"/>
        <v/>
      </c>
      <c r="BF78" s="512" t="str">
        <f t="shared" si="35"/>
        <v/>
      </c>
      <c r="BG78" s="512" t="str">
        <f t="shared" si="35"/>
        <v/>
      </c>
      <c r="BH78" s="512" t="str">
        <f t="shared" si="35"/>
        <v/>
      </c>
      <c r="BI78" s="512" t="str">
        <f t="shared" si="35"/>
        <v/>
      </c>
      <c r="BJ78" s="512" t="str">
        <f t="shared" si="35"/>
        <v/>
      </c>
      <c r="BK78" s="512" t="str">
        <f t="shared" si="36"/>
        <v/>
      </c>
      <c r="BL78" s="512" t="str">
        <f t="shared" si="36"/>
        <v/>
      </c>
      <c r="BM78" s="512" t="str">
        <f t="shared" si="36"/>
        <v/>
      </c>
      <c r="BN78" s="512" t="str">
        <f t="shared" si="36"/>
        <v/>
      </c>
      <c r="BO78" s="512" t="str">
        <f t="shared" si="36"/>
        <v/>
      </c>
      <c r="BP78" s="512" t="str">
        <f t="shared" si="36"/>
        <v/>
      </c>
      <c r="BQ78" s="512" t="str">
        <f t="shared" si="36"/>
        <v/>
      </c>
      <c r="BR78" s="512" t="str">
        <f t="shared" si="36"/>
        <v/>
      </c>
      <c r="BS78" s="512" t="str">
        <f t="shared" si="36"/>
        <v/>
      </c>
    </row>
    <row r="79" spans="1:71" s="469" customFormat="1" ht="12.95" customHeight="1" x14ac:dyDescent="0.2">
      <c r="A79" s="509">
        <f t="shared" si="31"/>
        <v>48</v>
      </c>
      <c r="B79" s="516"/>
      <c r="C79" s="540"/>
      <c r="D79" s="516"/>
      <c r="E79" s="540"/>
      <c r="F79" s="516"/>
      <c r="G79" s="540"/>
      <c r="H79" s="516"/>
      <c r="I79" s="540"/>
      <c r="J79" s="516"/>
      <c r="K79" s="540"/>
      <c r="L79" s="516"/>
      <c r="M79" s="540"/>
      <c r="N79" s="516"/>
      <c r="O79" s="540"/>
      <c r="P79" s="516"/>
      <c r="Q79" s="516"/>
      <c r="R79" s="540"/>
      <c r="S79" s="515"/>
      <c r="T79" s="515"/>
      <c r="U79" s="515"/>
      <c r="V79" s="515"/>
      <c r="W79" s="515"/>
      <c r="X79" s="515"/>
      <c r="Y79" s="515"/>
      <c r="Z79" s="515"/>
      <c r="AA79" s="515"/>
      <c r="AB79" s="515"/>
      <c r="AC79" s="515"/>
      <c r="AD79" s="515"/>
      <c r="AE79" s="515"/>
      <c r="AF79" s="515"/>
      <c r="AG79" s="515"/>
      <c r="AH79" s="515"/>
      <c r="AI79" s="515"/>
      <c r="AJ79" s="515"/>
      <c r="AK79" s="511" t="str">
        <f t="shared" si="37"/>
        <v/>
      </c>
      <c r="AL79" s="512" t="str">
        <f t="shared" si="37"/>
        <v/>
      </c>
      <c r="AM79" s="512" t="str">
        <f t="shared" si="37"/>
        <v/>
      </c>
      <c r="AN79" s="512" t="str">
        <f t="shared" si="37"/>
        <v/>
      </c>
      <c r="AO79" s="512" t="str">
        <f t="shared" si="37"/>
        <v/>
      </c>
      <c r="AP79" s="512" t="str">
        <f t="shared" si="37"/>
        <v/>
      </c>
      <c r="AQ79" s="513" t="str">
        <f t="shared" si="37"/>
        <v/>
      </c>
      <c r="AR79" s="514" t="str">
        <f t="shared" si="37"/>
        <v/>
      </c>
      <c r="AS79" s="511" t="str">
        <f t="shared" si="37"/>
        <v/>
      </c>
      <c r="AT79" s="511" t="str">
        <f t="shared" si="37"/>
        <v/>
      </c>
      <c r="AU79" s="512" t="str">
        <f t="shared" si="37"/>
        <v/>
      </c>
      <c r="AV79" s="512" t="str">
        <f t="shared" si="37"/>
        <v/>
      </c>
      <c r="AW79" s="512" t="str">
        <f t="shared" si="37"/>
        <v/>
      </c>
      <c r="AX79" s="512" t="str">
        <f t="shared" si="35"/>
        <v/>
      </c>
      <c r="AY79" s="512" t="str">
        <f t="shared" si="35"/>
        <v/>
      </c>
      <c r="AZ79" s="512" t="str">
        <f t="shared" si="35"/>
        <v/>
      </c>
      <c r="BA79" s="512" t="str">
        <f t="shared" si="35"/>
        <v/>
      </c>
      <c r="BB79" s="512" t="str">
        <f t="shared" si="35"/>
        <v/>
      </c>
      <c r="BC79" s="512" t="str">
        <f t="shared" si="35"/>
        <v/>
      </c>
      <c r="BD79" s="512" t="str">
        <f t="shared" si="35"/>
        <v/>
      </c>
      <c r="BE79" s="512" t="str">
        <f t="shared" si="35"/>
        <v/>
      </c>
      <c r="BF79" s="512" t="str">
        <f t="shared" si="35"/>
        <v/>
      </c>
      <c r="BG79" s="512" t="str">
        <f t="shared" si="35"/>
        <v/>
      </c>
      <c r="BH79" s="512" t="str">
        <f t="shared" si="35"/>
        <v/>
      </c>
      <c r="BI79" s="512" t="str">
        <f t="shared" si="35"/>
        <v/>
      </c>
      <c r="BJ79" s="512" t="str">
        <f t="shared" si="35"/>
        <v/>
      </c>
      <c r="BK79" s="512" t="str">
        <f t="shared" si="36"/>
        <v/>
      </c>
      <c r="BL79" s="512" t="str">
        <f t="shared" si="36"/>
        <v/>
      </c>
      <c r="BM79" s="512" t="str">
        <f t="shared" si="36"/>
        <v/>
      </c>
      <c r="BN79" s="512" t="str">
        <f t="shared" si="36"/>
        <v/>
      </c>
      <c r="BO79" s="512" t="str">
        <f t="shared" si="36"/>
        <v/>
      </c>
      <c r="BP79" s="512" t="str">
        <f t="shared" si="36"/>
        <v/>
      </c>
      <c r="BQ79" s="512" t="str">
        <f t="shared" si="36"/>
        <v/>
      </c>
      <c r="BR79" s="512" t="str">
        <f t="shared" si="36"/>
        <v/>
      </c>
      <c r="BS79" s="512" t="str">
        <f t="shared" si="36"/>
        <v/>
      </c>
    </row>
    <row r="80" spans="1:71" s="469" customFormat="1" ht="12.95" customHeight="1" x14ac:dyDescent="0.2">
      <c r="A80" s="509">
        <f t="shared" si="31"/>
        <v>49</v>
      </c>
      <c r="B80" s="516"/>
      <c r="C80" s="540"/>
      <c r="D80" s="516"/>
      <c r="E80" s="540"/>
      <c r="F80" s="516"/>
      <c r="G80" s="540"/>
      <c r="H80" s="516"/>
      <c r="I80" s="540"/>
      <c r="J80" s="516"/>
      <c r="K80" s="540"/>
      <c r="L80" s="516"/>
      <c r="M80" s="540"/>
      <c r="N80" s="516"/>
      <c r="O80" s="540"/>
      <c r="P80" s="516"/>
      <c r="Q80" s="516"/>
      <c r="R80" s="540"/>
      <c r="S80" s="515"/>
      <c r="T80" s="515"/>
      <c r="U80" s="515"/>
      <c r="V80" s="515"/>
      <c r="W80" s="515"/>
      <c r="X80" s="515"/>
      <c r="Y80" s="515"/>
      <c r="Z80" s="515"/>
      <c r="AA80" s="515"/>
      <c r="AB80" s="515"/>
      <c r="AC80" s="515"/>
      <c r="AD80" s="515"/>
      <c r="AE80" s="515"/>
      <c r="AF80" s="515"/>
      <c r="AG80" s="515"/>
      <c r="AH80" s="515"/>
      <c r="AI80" s="515"/>
      <c r="AJ80" s="515"/>
      <c r="AK80" s="511" t="str">
        <f t="shared" si="37"/>
        <v/>
      </c>
      <c r="AL80" s="512" t="str">
        <f t="shared" si="37"/>
        <v/>
      </c>
      <c r="AM80" s="512" t="str">
        <f t="shared" si="37"/>
        <v/>
      </c>
      <c r="AN80" s="512" t="str">
        <f t="shared" si="37"/>
        <v/>
      </c>
      <c r="AO80" s="512" t="str">
        <f t="shared" si="37"/>
        <v/>
      </c>
      <c r="AP80" s="512" t="str">
        <f t="shared" si="37"/>
        <v/>
      </c>
      <c r="AQ80" s="513" t="str">
        <f t="shared" si="37"/>
        <v/>
      </c>
      <c r="AR80" s="514" t="str">
        <f t="shared" si="37"/>
        <v/>
      </c>
      <c r="AS80" s="511" t="str">
        <f t="shared" si="37"/>
        <v/>
      </c>
      <c r="AT80" s="511" t="str">
        <f t="shared" si="37"/>
        <v/>
      </c>
      <c r="AU80" s="512" t="str">
        <f t="shared" si="37"/>
        <v/>
      </c>
      <c r="AV80" s="512" t="str">
        <f t="shared" si="37"/>
        <v/>
      </c>
      <c r="AW80" s="512" t="str">
        <f t="shared" si="37"/>
        <v/>
      </c>
      <c r="AX80" s="512" t="str">
        <f t="shared" si="37"/>
        <v/>
      </c>
      <c r="AY80" s="512" t="str">
        <f t="shared" si="37"/>
        <v/>
      </c>
      <c r="AZ80" s="512" t="str">
        <f t="shared" si="37"/>
        <v/>
      </c>
      <c r="BA80" s="512" t="str">
        <f t="shared" ref="AX80:BM95" si="38">IF(R80="","",ABS(R79-R80))</f>
        <v/>
      </c>
      <c r="BB80" s="512" t="str">
        <f t="shared" si="38"/>
        <v/>
      </c>
      <c r="BC80" s="512" t="str">
        <f t="shared" si="38"/>
        <v/>
      </c>
      <c r="BD80" s="512" t="str">
        <f t="shared" si="38"/>
        <v/>
      </c>
      <c r="BE80" s="512" t="str">
        <f t="shared" si="38"/>
        <v/>
      </c>
      <c r="BF80" s="512" t="str">
        <f t="shared" si="38"/>
        <v/>
      </c>
      <c r="BG80" s="512" t="str">
        <f t="shared" si="38"/>
        <v/>
      </c>
      <c r="BH80" s="512" t="str">
        <f t="shared" si="38"/>
        <v/>
      </c>
      <c r="BI80" s="512" t="str">
        <f t="shared" si="38"/>
        <v/>
      </c>
      <c r="BJ80" s="512" t="str">
        <f t="shared" si="38"/>
        <v/>
      </c>
      <c r="BK80" s="512" t="str">
        <f t="shared" si="36"/>
        <v/>
      </c>
      <c r="BL80" s="512" t="str">
        <f t="shared" si="36"/>
        <v/>
      </c>
      <c r="BM80" s="512" t="str">
        <f t="shared" si="36"/>
        <v/>
      </c>
      <c r="BN80" s="512" t="str">
        <f t="shared" si="36"/>
        <v/>
      </c>
      <c r="BO80" s="512" t="str">
        <f t="shared" si="36"/>
        <v/>
      </c>
      <c r="BP80" s="512" t="str">
        <f t="shared" si="36"/>
        <v/>
      </c>
      <c r="BQ80" s="512" t="str">
        <f t="shared" si="36"/>
        <v/>
      </c>
      <c r="BR80" s="512" t="str">
        <f t="shared" si="36"/>
        <v/>
      </c>
      <c r="BS80" s="512" t="str">
        <f t="shared" si="36"/>
        <v/>
      </c>
    </row>
    <row r="81" spans="1:71" s="469" customFormat="1" ht="12.95" customHeight="1" x14ac:dyDescent="0.2">
      <c r="A81" s="509">
        <f t="shared" si="31"/>
        <v>50</v>
      </c>
      <c r="B81" s="516"/>
      <c r="C81" s="540"/>
      <c r="D81" s="516"/>
      <c r="E81" s="540"/>
      <c r="F81" s="516"/>
      <c r="G81" s="540"/>
      <c r="H81" s="516"/>
      <c r="I81" s="540"/>
      <c r="J81" s="516"/>
      <c r="K81" s="540"/>
      <c r="L81" s="516"/>
      <c r="M81" s="540"/>
      <c r="N81" s="516"/>
      <c r="O81" s="540"/>
      <c r="P81" s="516"/>
      <c r="Q81" s="516"/>
      <c r="R81" s="540"/>
      <c r="S81" s="515"/>
      <c r="T81" s="515"/>
      <c r="U81" s="515"/>
      <c r="V81" s="515"/>
      <c r="W81" s="515"/>
      <c r="X81" s="515"/>
      <c r="Y81" s="515"/>
      <c r="Z81" s="515"/>
      <c r="AA81" s="515"/>
      <c r="AB81" s="515"/>
      <c r="AC81" s="515"/>
      <c r="AD81" s="515"/>
      <c r="AE81" s="515"/>
      <c r="AF81" s="515"/>
      <c r="AG81" s="515"/>
      <c r="AH81" s="515"/>
      <c r="AI81" s="515"/>
      <c r="AJ81" s="515"/>
      <c r="AK81" s="511" t="str">
        <f t="shared" si="37"/>
        <v/>
      </c>
      <c r="AL81" s="512" t="str">
        <f t="shared" si="37"/>
        <v/>
      </c>
      <c r="AM81" s="512" t="str">
        <f t="shared" si="37"/>
        <v/>
      </c>
      <c r="AN81" s="512" t="str">
        <f t="shared" si="37"/>
        <v/>
      </c>
      <c r="AO81" s="512" t="str">
        <f t="shared" si="37"/>
        <v/>
      </c>
      <c r="AP81" s="512" t="str">
        <f t="shared" si="37"/>
        <v/>
      </c>
      <c r="AQ81" s="513" t="str">
        <f t="shared" si="37"/>
        <v/>
      </c>
      <c r="AR81" s="514" t="str">
        <f t="shared" si="37"/>
        <v/>
      </c>
      <c r="AS81" s="511" t="str">
        <f t="shared" si="37"/>
        <v/>
      </c>
      <c r="AT81" s="511" t="str">
        <f t="shared" si="37"/>
        <v/>
      </c>
      <c r="AU81" s="512" t="str">
        <f t="shared" si="37"/>
        <v/>
      </c>
      <c r="AV81" s="512" t="str">
        <f t="shared" si="37"/>
        <v/>
      </c>
      <c r="AW81" s="512" t="str">
        <f t="shared" si="37"/>
        <v/>
      </c>
      <c r="AX81" s="512" t="str">
        <f t="shared" si="38"/>
        <v/>
      </c>
      <c r="AY81" s="512" t="str">
        <f t="shared" si="38"/>
        <v/>
      </c>
      <c r="AZ81" s="512" t="str">
        <f t="shared" si="38"/>
        <v/>
      </c>
      <c r="BA81" s="512" t="str">
        <f t="shared" si="38"/>
        <v/>
      </c>
      <c r="BB81" s="512" t="str">
        <f t="shared" si="38"/>
        <v/>
      </c>
      <c r="BC81" s="512" t="str">
        <f t="shared" si="38"/>
        <v/>
      </c>
      <c r="BD81" s="512" t="str">
        <f t="shared" si="38"/>
        <v/>
      </c>
      <c r="BE81" s="512" t="str">
        <f t="shared" si="38"/>
        <v/>
      </c>
      <c r="BF81" s="512" t="str">
        <f t="shared" si="38"/>
        <v/>
      </c>
      <c r="BG81" s="512" t="str">
        <f t="shared" si="38"/>
        <v/>
      </c>
      <c r="BH81" s="512" t="str">
        <f t="shared" si="38"/>
        <v/>
      </c>
      <c r="BI81" s="512" t="str">
        <f t="shared" si="38"/>
        <v/>
      </c>
      <c r="BJ81" s="512" t="str">
        <f t="shared" si="38"/>
        <v/>
      </c>
      <c r="BK81" s="512" t="str">
        <f t="shared" si="38"/>
        <v/>
      </c>
      <c r="BL81" s="512" t="str">
        <f t="shared" si="38"/>
        <v/>
      </c>
      <c r="BM81" s="512" t="str">
        <f t="shared" si="38"/>
        <v/>
      </c>
      <c r="BN81" s="512" t="str">
        <f t="shared" ref="BK81:BS96" si="39">IF(AE81="","",ABS(AE80-AE81))</f>
        <v/>
      </c>
      <c r="BO81" s="512" t="str">
        <f t="shared" si="39"/>
        <v/>
      </c>
      <c r="BP81" s="512" t="str">
        <f t="shared" si="39"/>
        <v/>
      </c>
      <c r="BQ81" s="512" t="str">
        <f t="shared" si="39"/>
        <v/>
      </c>
      <c r="BR81" s="512" t="str">
        <f t="shared" si="39"/>
        <v/>
      </c>
      <c r="BS81" s="512" t="str">
        <f t="shared" si="39"/>
        <v/>
      </c>
    </row>
    <row r="82" spans="1:71" s="469" customFormat="1" ht="12.95" customHeight="1" x14ac:dyDescent="0.2">
      <c r="A82" s="509">
        <f t="shared" si="31"/>
        <v>51</v>
      </c>
      <c r="B82" s="516"/>
      <c r="C82" s="540"/>
      <c r="D82" s="516"/>
      <c r="E82" s="540"/>
      <c r="F82" s="516"/>
      <c r="G82" s="540"/>
      <c r="H82" s="516"/>
      <c r="I82" s="540"/>
      <c r="J82" s="516"/>
      <c r="K82" s="540"/>
      <c r="L82" s="516"/>
      <c r="M82" s="540"/>
      <c r="N82" s="516"/>
      <c r="O82" s="540"/>
      <c r="P82" s="516"/>
      <c r="Q82" s="516"/>
      <c r="R82" s="540"/>
      <c r="S82" s="515"/>
      <c r="T82" s="515"/>
      <c r="U82" s="515"/>
      <c r="V82" s="515"/>
      <c r="W82" s="515"/>
      <c r="X82" s="515"/>
      <c r="Y82" s="515"/>
      <c r="Z82" s="515"/>
      <c r="AA82" s="515"/>
      <c r="AB82" s="515"/>
      <c r="AC82" s="515"/>
      <c r="AD82" s="515"/>
      <c r="AE82" s="515"/>
      <c r="AF82" s="515"/>
      <c r="AG82" s="515"/>
      <c r="AH82" s="515"/>
      <c r="AI82" s="515"/>
      <c r="AJ82" s="515"/>
      <c r="AK82" s="511" t="str">
        <f t="shared" si="37"/>
        <v/>
      </c>
      <c r="AL82" s="512" t="str">
        <f t="shared" si="37"/>
        <v/>
      </c>
      <c r="AM82" s="512" t="str">
        <f t="shared" si="37"/>
        <v/>
      </c>
      <c r="AN82" s="512" t="str">
        <f t="shared" si="37"/>
        <v/>
      </c>
      <c r="AO82" s="512" t="str">
        <f t="shared" si="37"/>
        <v/>
      </c>
      <c r="AP82" s="512" t="str">
        <f t="shared" si="37"/>
        <v/>
      </c>
      <c r="AQ82" s="513" t="str">
        <f t="shared" si="37"/>
        <v/>
      </c>
      <c r="AR82" s="514" t="str">
        <f t="shared" si="37"/>
        <v/>
      </c>
      <c r="AS82" s="511" t="str">
        <f t="shared" si="37"/>
        <v/>
      </c>
      <c r="AT82" s="511" t="str">
        <f t="shared" si="37"/>
        <v/>
      </c>
      <c r="AU82" s="512" t="str">
        <f t="shared" si="37"/>
        <v/>
      </c>
      <c r="AV82" s="512" t="str">
        <f t="shared" si="37"/>
        <v/>
      </c>
      <c r="AW82" s="512" t="str">
        <f t="shared" si="37"/>
        <v/>
      </c>
      <c r="AX82" s="512" t="str">
        <f t="shared" si="38"/>
        <v/>
      </c>
      <c r="AY82" s="512" t="str">
        <f t="shared" si="38"/>
        <v/>
      </c>
      <c r="AZ82" s="512" t="str">
        <f t="shared" si="38"/>
        <v/>
      </c>
      <c r="BA82" s="512" t="str">
        <f t="shared" si="38"/>
        <v/>
      </c>
      <c r="BB82" s="512" t="str">
        <f t="shared" si="38"/>
        <v/>
      </c>
      <c r="BC82" s="512" t="str">
        <f t="shared" si="38"/>
        <v/>
      </c>
      <c r="BD82" s="512" t="str">
        <f t="shared" si="38"/>
        <v/>
      </c>
      <c r="BE82" s="512" t="str">
        <f t="shared" si="38"/>
        <v/>
      </c>
      <c r="BF82" s="512" t="str">
        <f t="shared" si="38"/>
        <v/>
      </c>
      <c r="BG82" s="512" t="str">
        <f t="shared" si="38"/>
        <v/>
      </c>
      <c r="BH82" s="512" t="str">
        <f t="shared" si="38"/>
        <v/>
      </c>
      <c r="BI82" s="512" t="str">
        <f t="shared" si="38"/>
        <v/>
      </c>
      <c r="BJ82" s="512" t="str">
        <f t="shared" si="38"/>
        <v/>
      </c>
      <c r="BK82" s="512" t="str">
        <f t="shared" si="39"/>
        <v/>
      </c>
      <c r="BL82" s="512" t="str">
        <f t="shared" si="39"/>
        <v/>
      </c>
      <c r="BM82" s="512" t="str">
        <f t="shared" si="39"/>
        <v/>
      </c>
      <c r="BN82" s="512" t="str">
        <f t="shared" si="39"/>
        <v/>
      </c>
      <c r="BO82" s="512" t="str">
        <f t="shared" si="39"/>
        <v/>
      </c>
      <c r="BP82" s="512" t="str">
        <f t="shared" si="39"/>
        <v/>
      </c>
      <c r="BQ82" s="512" t="str">
        <f t="shared" si="39"/>
        <v/>
      </c>
      <c r="BR82" s="512" t="str">
        <f t="shared" si="39"/>
        <v/>
      </c>
      <c r="BS82" s="512" t="str">
        <f t="shared" si="39"/>
        <v/>
      </c>
    </row>
    <row r="83" spans="1:71" s="469" customFormat="1" ht="12.95" customHeight="1" x14ac:dyDescent="0.2">
      <c r="A83" s="509">
        <f t="shared" si="31"/>
        <v>52</v>
      </c>
      <c r="B83" s="516"/>
      <c r="C83" s="540"/>
      <c r="D83" s="516"/>
      <c r="E83" s="540"/>
      <c r="F83" s="516"/>
      <c r="G83" s="540"/>
      <c r="H83" s="516"/>
      <c r="I83" s="540"/>
      <c r="J83" s="516"/>
      <c r="K83" s="540"/>
      <c r="L83" s="516"/>
      <c r="M83" s="540"/>
      <c r="N83" s="516"/>
      <c r="O83" s="540"/>
      <c r="P83" s="516"/>
      <c r="Q83" s="516"/>
      <c r="R83" s="540"/>
      <c r="S83" s="515"/>
      <c r="T83" s="515"/>
      <c r="U83" s="515"/>
      <c r="V83" s="515"/>
      <c r="W83" s="515"/>
      <c r="X83" s="515"/>
      <c r="Y83" s="515"/>
      <c r="Z83" s="515"/>
      <c r="AA83" s="515"/>
      <c r="AB83" s="515"/>
      <c r="AC83" s="515"/>
      <c r="AD83" s="515"/>
      <c r="AE83" s="515"/>
      <c r="AF83" s="515"/>
      <c r="AG83" s="515"/>
      <c r="AH83" s="515"/>
      <c r="AI83" s="515"/>
      <c r="AJ83" s="515"/>
      <c r="AK83" s="511" t="str">
        <f t="shared" si="37"/>
        <v/>
      </c>
      <c r="AL83" s="512" t="str">
        <f t="shared" si="37"/>
        <v/>
      </c>
      <c r="AM83" s="512" t="str">
        <f t="shared" si="37"/>
        <v/>
      </c>
      <c r="AN83" s="512" t="str">
        <f t="shared" si="37"/>
        <v/>
      </c>
      <c r="AO83" s="512" t="str">
        <f t="shared" si="37"/>
        <v/>
      </c>
      <c r="AP83" s="512" t="str">
        <f t="shared" si="37"/>
        <v/>
      </c>
      <c r="AQ83" s="513" t="str">
        <f t="shared" si="37"/>
        <v/>
      </c>
      <c r="AR83" s="514" t="str">
        <f t="shared" si="37"/>
        <v/>
      </c>
      <c r="AS83" s="511" t="str">
        <f t="shared" si="37"/>
        <v/>
      </c>
      <c r="AT83" s="511" t="str">
        <f t="shared" si="37"/>
        <v/>
      </c>
      <c r="AU83" s="512" t="str">
        <f t="shared" si="37"/>
        <v/>
      </c>
      <c r="AV83" s="512" t="str">
        <f t="shared" si="37"/>
        <v/>
      </c>
      <c r="AW83" s="512" t="str">
        <f t="shared" si="37"/>
        <v/>
      </c>
      <c r="AX83" s="512" t="str">
        <f t="shared" si="38"/>
        <v/>
      </c>
      <c r="AY83" s="512" t="str">
        <f t="shared" si="38"/>
        <v/>
      </c>
      <c r="AZ83" s="512" t="str">
        <f t="shared" si="38"/>
        <v/>
      </c>
      <c r="BA83" s="512" t="str">
        <f t="shared" si="38"/>
        <v/>
      </c>
      <c r="BB83" s="512" t="str">
        <f t="shared" si="38"/>
        <v/>
      </c>
      <c r="BC83" s="512" t="str">
        <f t="shared" si="38"/>
        <v/>
      </c>
      <c r="BD83" s="512" t="str">
        <f t="shared" si="38"/>
        <v/>
      </c>
      <c r="BE83" s="512" t="str">
        <f t="shared" si="38"/>
        <v/>
      </c>
      <c r="BF83" s="512" t="str">
        <f t="shared" si="38"/>
        <v/>
      </c>
      <c r="BG83" s="512" t="str">
        <f t="shared" si="38"/>
        <v/>
      </c>
      <c r="BH83" s="512" t="str">
        <f t="shared" si="38"/>
        <v/>
      </c>
      <c r="BI83" s="512" t="str">
        <f t="shared" si="38"/>
        <v/>
      </c>
      <c r="BJ83" s="512" t="str">
        <f t="shared" si="38"/>
        <v/>
      </c>
      <c r="BK83" s="512" t="str">
        <f t="shared" si="39"/>
        <v/>
      </c>
      <c r="BL83" s="512" t="str">
        <f t="shared" si="39"/>
        <v/>
      </c>
      <c r="BM83" s="512" t="str">
        <f t="shared" si="39"/>
        <v/>
      </c>
      <c r="BN83" s="512" t="str">
        <f t="shared" si="39"/>
        <v/>
      </c>
      <c r="BO83" s="512" t="str">
        <f t="shared" si="39"/>
        <v/>
      </c>
      <c r="BP83" s="512" t="str">
        <f t="shared" si="39"/>
        <v/>
      </c>
      <c r="BQ83" s="512" t="str">
        <f t="shared" si="39"/>
        <v/>
      </c>
      <c r="BR83" s="512" t="str">
        <f t="shared" si="39"/>
        <v/>
      </c>
      <c r="BS83" s="512" t="str">
        <f t="shared" si="39"/>
        <v/>
      </c>
    </row>
    <row r="84" spans="1:71" s="469" customFormat="1" ht="12.95" customHeight="1" x14ac:dyDescent="0.2">
      <c r="A84" s="509">
        <f t="shared" si="31"/>
        <v>53</v>
      </c>
      <c r="B84" s="516"/>
      <c r="C84" s="540"/>
      <c r="D84" s="516"/>
      <c r="E84" s="540"/>
      <c r="F84" s="516"/>
      <c r="G84" s="540"/>
      <c r="H84" s="516"/>
      <c r="I84" s="540"/>
      <c r="J84" s="516"/>
      <c r="K84" s="540"/>
      <c r="L84" s="516"/>
      <c r="M84" s="540"/>
      <c r="N84" s="516"/>
      <c r="O84" s="540"/>
      <c r="P84" s="516"/>
      <c r="Q84" s="516"/>
      <c r="R84" s="540"/>
      <c r="S84" s="515"/>
      <c r="T84" s="515"/>
      <c r="U84" s="515"/>
      <c r="V84" s="515"/>
      <c r="W84" s="515"/>
      <c r="X84" s="515"/>
      <c r="Y84" s="515"/>
      <c r="Z84" s="515"/>
      <c r="AA84" s="515"/>
      <c r="AB84" s="515"/>
      <c r="AC84" s="515"/>
      <c r="AD84" s="515"/>
      <c r="AE84" s="515"/>
      <c r="AF84" s="515"/>
      <c r="AG84" s="515"/>
      <c r="AH84" s="515"/>
      <c r="AI84" s="515"/>
      <c r="AJ84" s="515"/>
      <c r="AK84" s="511" t="str">
        <f t="shared" si="37"/>
        <v/>
      </c>
      <c r="AL84" s="512" t="str">
        <f t="shared" si="37"/>
        <v/>
      </c>
      <c r="AM84" s="512" t="str">
        <f t="shared" si="37"/>
        <v/>
      </c>
      <c r="AN84" s="512" t="str">
        <f t="shared" si="37"/>
        <v/>
      </c>
      <c r="AO84" s="512" t="str">
        <f t="shared" si="37"/>
        <v/>
      </c>
      <c r="AP84" s="512" t="str">
        <f t="shared" si="37"/>
        <v/>
      </c>
      <c r="AQ84" s="513" t="str">
        <f t="shared" si="37"/>
        <v/>
      </c>
      <c r="AR84" s="514" t="str">
        <f t="shared" si="37"/>
        <v/>
      </c>
      <c r="AS84" s="511" t="str">
        <f t="shared" si="37"/>
        <v/>
      </c>
      <c r="AT84" s="511" t="str">
        <f t="shared" si="37"/>
        <v/>
      </c>
      <c r="AU84" s="512" t="str">
        <f t="shared" si="37"/>
        <v/>
      </c>
      <c r="AV84" s="512" t="str">
        <f t="shared" si="37"/>
        <v/>
      </c>
      <c r="AW84" s="512" t="str">
        <f t="shared" si="37"/>
        <v/>
      </c>
      <c r="AX84" s="512" t="str">
        <f t="shared" si="38"/>
        <v/>
      </c>
      <c r="AY84" s="512" t="str">
        <f t="shared" si="38"/>
        <v/>
      </c>
      <c r="AZ84" s="512" t="str">
        <f t="shared" si="38"/>
        <v/>
      </c>
      <c r="BA84" s="512" t="str">
        <f t="shared" si="38"/>
        <v/>
      </c>
      <c r="BB84" s="512" t="str">
        <f t="shared" si="38"/>
        <v/>
      </c>
      <c r="BC84" s="512" t="str">
        <f t="shared" si="38"/>
        <v/>
      </c>
      <c r="BD84" s="512" t="str">
        <f t="shared" si="38"/>
        <v/>
      </c>
      <c r="BE84" s="512" t="str">
        <f t="shared" si="38"/>
        <v/>
      </c>
      <c r="BF84" s="512" t="str">
        <f t="shared" si="38"/>
        <v/>
      </c>
      <c r="BG84" s="512" t="str">
        <f t="shared" si="38"/>
        <v/>
      </c>
      <c r="BH84" s="512" t="str">
        <f t="shared" si="38"/>
        <v/>
      </c>
      <c r="BI84" s="512" t="str">
        <f t="shared" si="38"/>
        <v/>
      </c>
      <c r="BJ84" s="512" t="str">
        <f t="shared" si="38"/>
        <v/>
      </c>
      <c r="BK84" s="512" t="str">
        <f t="shared" si="39"/>
        <v/>
      </c>
      <c r="BL84" s="512" t="str">
        <f t="shared" si="39"/>
        <v/>
      </c>
      <c r="BM84" s="512" t="str">
        <f t="shared" si="39"/>
        <v/>
      </c>
      <c r="BN84" s="512" t="str">
        <f t="shared" si="39"/>
        <v/>
      </c>
      <c r="BO84" s="512" t="str">
        <f t="shared" si="39"/>
        <v/>
      </c>
      <c r="BP84" s="512" t="str">
        <f t="shared" si="39"/>
        <v/>
      </c>
      <c r="BQ84" s="512" t="str">
        <f t="shared" si="39"/>
        <v/>
      </c>
      <c r="BR84" s="512" t="str">
        <f t="shared" si="39"/>
        <v/>
      </c>
      <c r="BS84" s="512" t="str">
        <f t="shared" si="39"/>
        <v/>
      </c>
    </row>
    <row r="85" spans="1:71" s="469" customFormat="1" ht="12.95" customHeight="1" x14ac:dyDescent="0.2">
      <c r="A85" s="509">
        <f t="shared" si="31"/>
        <v>54</v>
      </c>
      <c r="B85" s="516"/>
      <c r="C85" s="540"/>
      <c r="D85" s="516"/>
      <c r="E85" s="540"/>
      <c r="F85" s="516"/>
      <c r="G85" s="540"/>
      <c r="H85" s="516"/>
      <c r="I85" s="540"/>
      <c r="J85" s="516"/>
      <c r="K85" s="540"/>
      <c r="L85" s="516"/>
      <c r="M85" s="540"/>
      <c r="N85" s="516"/>
      <c r="O85" s="540"/>
      <c r="P85" s="516"/>
      <c r="Q85" s="516"/>
      <c r="R85" s="540"/>
      <c r="S85" s="515"/>
      <c r="T85" s="515"/>
      <c r="U85" s="515"/>
      <c r="V85" s="515"/>
      <c r="W85" s="515"/>
      <c r="X85" s="515"/>
      <c r="Y85" s="515"/>
      <c r="Z85" s="515"/>
      <c r="AA85" s="515"/>
      <c r="AB85" s="515"/>
      <c r="AC85" s="515"/>
      <c r="AD85" s="515"/>
      <c r="AE85" s="515"/>
      <c r="AF85" s="515"/>
      <c r="AG85" s="515"/>
      <c r="AH85" s="515"/>
      <c r="AI85" s="515"/>
      <c r="AJ85" s="515"/>
      <c r="AK85" s="511" t="str">
        <f t="shared" si="37"/>
        <v/>
      </c>
      <c r="AL85" s="512" t="str">
        <f t="shared" si="37"/>
        <v/>
      </c>
      <c r="AM85" s="512" t="str">
        <f t="shared" si="37"/>
        <v/>
      </c>
      <c r="AN85" s="512" t="str">
        <f t="shared" si="37"/>
        <v/>
      </c>
      <c r="AO85" s="512" t="str">
        <f t="shared" si="37"/>
        <v/>
      </c>
      <c r="AP85" s="512" t="str">
        <f t="shared" si="37"/>
        <v/>
      </c>
      <c r="AQ85" s="513" t="str">
        <f t="shared" si="37"/>
        <v/>
      </c>
      <c r="AR85" s="514" t="str">
        <f t="shared" si="37"/>
        <v/>
      </c>
      <c r="AS85" s="511" t="str">
        <f t="shared" si="37"/>
        <v/>
      </c>
      <c r="AT85" s="511" t="str">
        <f t="shared" si="37"/>
        <v/>
      </c>
      <c r="AU85" s="512" t="str">
        <f t="shared" si="37"/>
        <v/>
      </c>
      <c r="AV85" s="512" t="str">
        <f t="shared" si="37"/>
        <v/>
      </c>
      <c r="AW85" s="512" t="str">
        <f t="shared" si="37"/>
        <v/>
      </c>
      <c r="AX85" s="512" t="str">
        <f t="shared" si="38"/>
        <v/>
      </c>
      <c r="AY85" s="512" t="str">
        <f t="shared" si="38"/>
        <v/>
      </c>
      <c r="AZ85" s="512" t="str">
        <f t="shared" si="38"/>
        <v/>
      </c>
      <c r="BA85" s="512" t="str">
        <f t="shared" si="38"/>
        <v/>
      </c>
      <c r="BB85" s="512" t="str">
        <f t="shared" si="38"/>
        <v/>
      </c>
      <c r="BC85" s="512" t="str">
        <f t="shared" si="38"/>
        <v/>
      </c>
      <c r="BD85" s="512" t="str">
        <f t="shared" si="38"/>
        <v/>
      </c>
      <c r="BE85" s="512" t="str">
        <f t="shared" si="38"/>
        <v/>
      </c>
      <c r="BF85" s="512" t="str">
        <f t="shared" si="38"/>
        <v/>
      </c>
      <c r="BG85" s="512" t="str">
        <f t="shared" si="38"/>
        <v/>
      </c>
      <c r="BH85" s="512" t="str">
        <f t="shared" si="38"/>
        <v/>
      </c>
      <c r="BI85" s="512" t="str">
        <f t="shared" si="38"/>
        <v/>
      </c>
      <c r="BJ85" s="512" t="str">
        <f t="shared" si="38"/>
        <v/>
      </c>
      <c r="BK85" s="512" t="str">
        <f t="shared" si="39"/>
        <v/>
      </c>
      <c r="BL85" s="512" t="str">
        <f t="shared" si="39"/>
        <v/>
      </c>
      <c r="BM85" s="512" t="str">
        <f t="shared" si="39"/>
        <v/>
      </c>
      <c r="BN85" s="512" t="str">
        <f t="shared" si="39"/>
        <v/>
      </c>
      <c r="BO85" s="512" t="str">
        <f t="shared" si="39"/>
        <v/>
      </c>
      <c r="BP85" s="512" t="str">
        <f t="shared" si="39"/>
        <v/>
      </c>
      <c r="BQ85" s="512" t="str">
        <f t="shared" si="39"/>
        <v/>
      </c>
      <c r="BR85" s="512" t="str">
        <f t="shared" si="39"/>
        <v/>
      </c>
      <c r="BS85" s="512" t="str">
        <f t="shared" si="39"/>
        <v/>
      </c>
    </row>
    <row r="86" spans="1:71" s="469" customFormat="1" ht="12.95" customHeight="1" x14ac:dyDescent="0.2">
      <c r="A86" s="509">
        <f t="shared" si="31"/>
        <v>55</v>
      </c>
      <c r="B86" s="516"/>
      <c r="C86" s="540"/>
      <c r="D86" s="516"/>
      <c r="E86" s="540"/>
      <c r="F86" s="516"/>
      <c r="G86" s="540"/>
      <c r="H86" s="516"/>
      <c r="I86" s="540"/>
      <c r="J86" s="516"/>
      <c r="K86" s="540"/>
      <c r="L86" s="516"/>
      <c r="M86" s="540"/>
      <c r="N86" s="516"/>
      <c r="O86" s="540"/>
      <c r="P86" s="516"/>
      <c r="Q86" s="516"/>
      <c r="R86" s="540"/>
      <c r="S86" s="515"/>
      <c r="T86" s="515"/>
      <c r="U86" s="515"/>
      <c r="V86" s="515"/>
      <c r="W86" s="515"/>
      <c r="X86" s="515"/>
      <c r="Y86" s="515"/>
      <c r="Z86" s="515"/>
      <c r="AA86" s="515"/>
      <c r="AB86" s="515"/>
      <c r="AC86" s="515"/>
      <c r="AD86" s="515"/>
      <c r="AE86" s="515"/>
      <c r="AF86" s="515"/>
      <c r="AG86" s="515"/>
      <c r="AH86" s="515"/>
      <c r="AI86" s="515"/>
      <c r="AJ86" s="515"/>
      <c r="AK86" s="511" t="str">
        <f t="shared" si="37"/>
        <v/>
      </c>
      <c r="AL86" s="512" t="str">
        <f t="shared" si="37"/>
        <v/>
      </c>
      <c r="AM86" s="512" t="str">
        <f t="shared" si="37"/>
        <v/>
      </c>
      <c r="AN86" s="512" t="str">
        <f t="shared" si="37"/>
        <v/>
      </c>
      <c r="AO86" s="512" t="str">
        <f t="shared" si="37"/>
        <v/>
      </c>
      <c r="AP86" s="512" t="str">
        <f t="shared" si="37"/>
        <v/>
      </c>
      <c r="AQ86" s="513" t="str">
        <f t="shared" si="37"/>
        <v/>
      </c>
      <c r="AR86" s="514" t="str">
        <f t="shared" si="37"/>
        <v/>
      </c>
      <c r="AS86" s="511" t="str">
        <f t="shared" si="37"/>
        <v/>
      </c>
      <c r="AT86" s="511" t="str">
        <f t="shared" si="37"/>
        <v/>
      </c>
      <c r="AU86" s="512" t="str">
        <f t="shared" si="37"/>
        <v/>
      </c>
      <c r="AV86" s="512" t="str">
        <f t="shared" si="37"/>
        <v/>
      </c>
      <c r="AW86" s="512" t="str">
        <f t="shared" si="37"/>
        <v/>
      </c>
      <c r="AX86" s="512" t="str">
        <f t="shared" si="38"/>
        <v/>
      </c>
      <c r="AY86" s="512" t="str">
        <f t="shared" si="38"/>
        <v/>
      </c>
      <c r="AZ86" s="512" t="str">
        <f t="shared" si="38"/>
        <v/>
      </c>
      <c r="BA86" s="512" t="str">
        <f t="shared" si="38"/>
        <v/>
      </c>
      <c r="BB86" s="512" t="str">
        <f t="shared" si="38"/>
        <v/>
      </c>
      <c r="BC86" s="512" t="str">
        <f t="shared" si="38"/>
        <v/>
      </c>
      <c r="BD86" s="512" t="str">
        <f t="shared" si="38"/>
        <v/>
      </c>
      <c r="BE86" s="512" t="str">
        <f t="shared" si="38"/>
        <v/>
      </c>
      <c r="BF86" s="512" t="str">
        <f t="shared" si="38"/>
        <v/>
      </c>
      <c r="BG86" s="512" t="str">
        <f t="shared" si="38"/>
        <v/>
      </c>
      <c r="BH86" s="512" t="str">
        <f t="shared" si="38"/>
        <v/>
      </c>
      <c r="BI86" s="512" t="str">
        <f t="shared" si="38"/>
        <v/>
      </c>
      <c r="BJ86" s="512" t="str">
        <f t="shared" si="38"/>
        <v/>
      </c>
      <c r="BK86" s="512" t="str">
        <f t="shared" si="39"/>
        <v/>
      </c>
      <c r="BL86" s="512" t="str">
        <f t="shared" si="39"/>
        <v/>
      </c>
      <c r="BM86" s="512" t="str">
        <f t="shared" si="39"/>
        <v/>
      </c>
      <c r="BN86" s="512" t="str">
        <f t="shared" si="39"/>
        <v/>
      </c>
      <c r="BO86" s="512" t="str">
        <f t="shared" si="39"/>
        <v/>
      </c>
      <c r="BP86" s="512" t="str">
        <f t="shared" si="39"/>
        <v/>
      </c>
      <c r="BQ86" s="512" t="str">
        <f t="shared" si="39"/>
        <v/>
      </c>
      <c r="BR86" s="512" t="str">
        <f t="shared" si="39"/>
        <v/>
      </c>
      <c r="BS86" s="512" t="str">
        <f t="shared" si="39"/>
        <v/>
      </c>
    </row>
    <row r="87" spans="1:71" s="469" customFormat="1" ht="12.95" customHeight="1" x14ac:dyDescent="0.2">
      <c r="A87" s="509">
        <f t="shared" si="31"/>
        <v>56</v>
      </c>
      <c r="B87" s="516"/>
      <c r="C87" s="540"/>
      <c r="D87" s="516"/>
      <c r="E87" s="540"/>
      <c r="F87" s="516"/>
      <c r="G87" s="540"/>
      <c r="H87" s="516"/>
      <c r="I87" s="540"/>
      <c r="J87" s="516"/>
      <c r="K87" s="540"/>
      <c r="L87" s="516"/>
      <c r="M87" s="540"/>
      <c r="N87" s="516"/>
      <c r="O87" s="540"/>
      <c r="P87" s="516"/>
      <c r="Q87" s="516"/>
      <c r="R87" s="540"/>
      <c r="S87" s="515"/>
      <c r="T87" s="515"/>
      <c r="U87" s="515"/>
      <c r="V87" s="515"/>
      <c r="W87" s="515"/>
      <c r="X87" s="515"/>
      <c r="Y87" s="515"/>
      <c r="Z87" s="515"/>
      <c r="AA87" s="515"/>
      <c r="AB87" s="515"/>
      <c r="AC87" s="515"/>
      <c r="AD87" s="515"/>
      <c r="AE87" s="515"/>
      <c r="AF87" s="515"/>
      <c r="AG87" s="515"/>
      <c r="AH87" s="515"/>
      <c r="AI87" s="515"/>
      <c r="AJ87" s="515"/>
      <c r="AK87" s="511" t="str">
        <f t="shared" si="37"/>
        <v/>
      </c>
      <c r="AL87" s="512" t="str">
        <f t="shared" si="37"/>
        <v/>
      </c>
      <c r="AM87" s="512" t="str">
        <f t="shared" si="37"/>
        <v/>
      </c>
      <c r="AN87" s="512" t="str">
        <f t="shared" si="37"/>
        <v/>
      </c>
      <c r="AO87" s="512" t="str">
        <f t="shared" si="37"/>
        <v/>
      </c>
      <c r="AP87" s="512" t="str">
        <f t="shared" si="37"/>
        <v/>
      </c>
      <c r="AQ87" s="513" t="str">
        <f t="shared" si="37"/>
        <v/>
      </c>
      <c r="AR87" s="514" t="str">
        <f t="shared" si="37"/>
        <v/>
      </c>
      <c r="AS87" s="511" t="str">
        <f t="shared" si="37"/>
        <v/>
      </c>
      <c r="AT87" s="511" t="str">
        <f t="shared" si="37"/>
        <v/>
      </c>
      <c r="AU87" s="512" t="str">
        <f t="shared" ref="AU87:BJ110" si="40">IF(L87="","",ABS(L86-L87))</f>
        <v/>
      </c>
      <c r="AV87" s="512" t="str">
        <f t="shared" si="40"/>
        <v/>
      </c>
      <c r="AW87" s="512" t="str">
        <f t="shared" si="40"/>
        <v/>
      </c>
      <c r="AX87" s="512" t="str">
        <f t="shared" si="38"/>
        <v/>
      </c>
      <c r="AY87" s="512" t="str">
        <f t="shared" si="38"/>
        <v/>
      </c>
      <c r="AZ87" s="512" t="str">
        <f t="shared" si="38"/>
        <v/>
      </c>
      <c r="BA87" s="512" t="str">
        <f t="shared" si="38"/>
        <v/>
      </c>
      <c r="BB87" s="512" t="str">
        <f t="shared" si="38"/>
        <v/>
      </c>
      <c r="BC87" s="512" t="str">
        <f t="shared" si="38"/>
        <v/>
      </c>
      <c r="BD87" s="512" t="str">
        <f t="shared" si="38"/>
        <v/>
      </c>
      <c r="BE87" s="512" t="str">
        <f t="shared" si="38"/>
        <v/>
      </c>
      <c r="BF87" s="512" t="str">
        <f t="shared" si="38"/>
        <v/>
      </c>
      <c r="BG87" s="512" t="str">
        <f t="shared" si="38"/>
        <v/>
      </c>
      <c r="BH87" s="512" t="str">
        <f t="shared" si="38"/>
        <v/>
      </c>
      <c r="BI87" s="512" t="str">
        <f t="shared" si="38"/>
        <v/>
      </c>
      <c r="BJ87" s="512" t="str">
        <f t="shared" si="38"/>
        <v/>
      </c>
      <c r="BK87" s="512" t="str">
        <f t="shared" si="39"/>
        <v/>
      </c>
      <c r="BL87" s="512" t="str">
        <f t="shared" si="39"/>
        <v/>
      </c>
      <c r="BM87" s="512" t="str">
        <f t="shared" si="39"/>
        <v/>
      </c>
      <c r="BN87" s="512" t="str">
        <f t="shared" si="39"/>
        <v/>
      </c>
      <c r="BO87" s="512" t="str">
        <f t="shared" si="39"/>
        <v/>
      </c>
      <c r="BP87" s="512" t="str">
        <f t="shared" si="39"/>
        <v/>
      </c>
      <c r="BQ87" s="512" t="str">
        <f t="shared" si="39"/>
        <v/>
      </c>
      <c r="BR87" s="512" t="str">
        <f t="shared" si="39"/>
        <v/>
      </c>
      <c r="BS87" s="512" t="str">
        <f t="shared" si="39"/>
        <v/>
      </c>
    </row>
    <row r="88" spans="1:71" s="469" customFormat="1" ht="12.95" customHeight="1" x14ac:dyDescent="0.2">
      <c r="A88" s="509">
        <f t="shared" si="31"/>
        <v>57</v>
      </c>
      <c r="B88" s="516"/>
      <c r="C88" s="540"/>
      <c r="D88" s="516"/>
      <c r="E88" s="540"/>
      <c r="F88" s="516"/>
      <c r="G88" s="540"/>
      <c r="H88" s="516"/>
      <c r="I88" s="540"/>
      <c r="J88" s="516"/>
      <c r="K88" s="540"/>
      <c r="L88" s="516"/>
      <c r="M88" s="540"/>
      <c r="N88" s="516"/>
      <c r="O88" s="540"/>
      <c r="P88" s="516"/>
      <c r="Q88" s="516"/>
      <c r="R88" s="540"/>
      <c r="S88" s="515"/>
      <c r="T88" s="515"/>
      <c r="U88" s="515"/>
      <c r="V88" s="515"/>
      <c r="W88" s="515"/>
      <c r="X88" s="515"/>
      <c r="Y88" s="515"/>
      <c r="Z88" s="515"/>
      <c r="AA88" s="515"/>
      <c r="AB88" s="515"/>
      <c r="AC88" s="515"/>
      <c r="AD88" s="515"/>
      <c r="AE88" s="515"/>
      <c r="AF88" s="515"/>
      <c r="AG88" s="515"/>
      <c r="AH88" s="515"/>
      <c r="AI88" s="515"/>
      <c r="AJ88" s="515"/>
      <c r="AK88" s="511" t="str">
        <f t="shared" ref="AK88:AW112" si="41">IF(B88="","",ABS(B87-B88))</f>
        <v/>
      </c>
      <c r="AL88" s="512" t="str">
        <f t="shared" si="41"/>
        <v/>
      </c>
      <c r="AM88" s="512" t="str">
        <f t="shared" si="41"/>
        <v/>
      </c>
      <c r="AN88" s="512" t="str">
        <f t="shared" si="41"/>
        <v/>
      </c>
      <c r="AO88" s="512" t="str">
        <f t="shared" si="41"/>
        <v/>
      </c>
      <c r="AP88" s="512" t="str">
        <f t="shared" si="41"/>
        <v/>
      </c>
      <c r="AQ88" s="513" t="str">
        <f t="shared" si="41"/>
        <v/>
      </c>
      <c r="AR88" s="514" t="str">
        <f t="shared" si="41"/>
        <v/>
      </c>
      <c r="AS88" s="511" t="str">
        <f t="shared" si="41"/>
        <v/>
      </c>
      <c r="AT88" s="511" t="str">
        <f t="shared" si="41"/>
        <v/>
      </c>
      <c r="AU88" s="512" t="str">
        <f t="shared" si="40"/>
        <v/>
      </c>
      <c r="AV88" s="512" t="str">
        <f t="shared" si="40"/>
        <v/>
      </c>
      <c r="AW88" s="512" t="str">
        <f t="shared" si="40"/>
        <v/>
      </c>
      <c r="AX88" s="512" t="str">
        <f t="shared" si="38"/>
        <v/>
      </c>
      <c r="AY88" s="512" t="str">
        <f t="shared" si="38"/>
        <v/>
      </c>
      <c r="AZ88" s="512" t="str">
        <f t="shared" si="38"/>
        <v/>
      </c>
      <c r="BA88" s="512" t="str">
        <f t="shared" si="38"/>
        <v/>
      </c>
      <c r="BB88" s="512" t="str">
        <f t="shared" si="38"/>
        <v/>
      </c>
      <c r="BC88" s="512" t="str">
        <f t="shared" si="38"/>
        <v/>
      </c>
      <c r="BD88" s="512" t="str">
        <f t="shared" si="38"/>
        <v/>
      </c>
      <c r="BE88" s="512" t="str">
        <f t="shared" si="38"/>
        <v/>
      </c>
      <c r="BF88" s="512" t="str">
        <f t="shared" si="38"/>
        <v/>
      </c>
      <c r="BG88" s="512" t="str">
        <f t="shared" si="38"/>
        <v/>
      </c>
      <c r="BH88" s="512" t="str">
        <f t="shared" si="38"/>
        <v/>
      </c>
      <c r="BI88" s="512" t="str">
        <f t="shared" si="38"/>
        <v/>
      </c>
      <c r="BJ88" s="512" t="str">
        <f t="shared" si="38"/>
        <v/>
      </c>
      <c r="BK88" s="512" t="str">
        <f t="shared" si="39"/>
        <v/>
      </c>
      <c r="BL88" s="512" t="str">
        <f t="shared" si="39"/>
        <v/>
      </c>
      <c r="BM88" s="512" t="str">
        <f t="shared" si="39"/>
        <v/>
      </c>
      <c r="BN88" s="512" t="str">
        <f t="shared" si="39"/>
        <v/>
      </c>
      <c r="BO88" s="512" t="str">
        <f t="shared" si="39"/>
        <v/>
      </c>
      <c r="BP88" s="512" t="str">
        <f t="shared" si="39"/>
        <v/>
      </c>
      <c r="BQ88" s="512" t="str">
        <f t="shared" si="39"/>
        <v/>
      </c>
      <c r="BR88" s="512" t="str">
        <f t="shared" si="39"/>
        <v/>
      </c>
      <c r="BS88" s="512" t="str">
        <f t="shared" si="39"/>
        <v/>
      </c>
    </row>
    <row r="89" spans="1:71" s="469" customFormat="1" ht="12.95" customHeight="1" x14ac:dyDescent="0.2">
      <c r="A89" s="509">
        <f t="shared" si="31"/>
        <v>58</v>
      </c>
      <c r="B89" s="516"/>
      <c r="C89" s="540"/>
      <c r="D89" s="516"/>
      <c r="E89" s="540"/>
      <c r="F89" s="516"/>
      <c r="G89" s="540"/>
      <c r="H89" s="516"/>
      <c r="I89" s="540"/>
      <c r="J89" s="516"/>
      <c r="K89" s="540"/>
      <c r="L89" s="516"/>
      <c r="M89" s="540"/>
      <c r="N89" s="516"/>
      <c r="O89" s="540"/>
      <c r="P89" s="516"/>
      <c r="Q89" s="516"/>
      <c r="R89" s="540"/>
      <c r="S89" s="515"/>
      <c r="T89" s="515"/>
      <c r="U89" s="515"/>
      <c r="V89" s="515"/>
      <c r="W89" s="515"/>
      <c r="X89" s="515"/>
      <c r="Y89" s="515"/>
      <c r="Z89" s="515"/>
      <c r="AA89" s="515"/>
      <c r="AB89" s="515"/>
      <c r="AC89" s="515"/>
      <c r="AD89" s="515"/>
      <c r="AE89" s="515"/>
      <c r="AF89" s="515"/>
      <c r="AG89" s="515"/>
      <c r="AH89" s="515"/>
      <c r="AI89" s="515"/>
      <c r="AJ89" s="515"/>
      <c r="AK89" s="511" t="str">
        <f t="shared" si="41"/>
        <v/>
      </c>
      <c r="AL89" s="512" t="str">
        <f t="shared" si="41"/>
        <v/>
      </c>
      <c r="AM89" s="512" t="str">
        <f t="shared" si="41"/>
        <v/>
      </c>
      <c r="AN89" s="512" t="str">
        <f t="shared" si="41"/>
        <v/>
      </c>
      <c r="AO89" s="512" t="str">
        <f t="shared" si="41"/>
        <v/>
      </c>
      <c r="AP89" s="512" t="str">
        <f t="shared" si="41"/>
        <v/>
      </c>
      <c r="AQ89" s="513" t="str">
        <f t="shared" si="41"/>
        <v/>
      </c>
      <c r="AR89" s="514" t="str">
        <f t="shared" si="41"/>
        <v/>
      </c>
      <c r="AS89" s="511" t="str">
        <f t="shared" si="41"/>
        <v/>
      </c>
      <c r="AT89" s="511" t="str">
        <f t="shared" si="41"/>
        <v/>
      </c>
      <c r="AU89" s="512" t="str">
        <f t="shared" si="40"/>
        <v/>
      </c>
      <c r="AV89" s="512" t="str">
        <f t="shared" si="40"/>
        <v/>
      </c>
      <c r="AW89" s="512" t="str">
        <f t="shared" si="40"/>
        <v/>
      </c>
      <c r="AX89" s="512" t="str">
        <f t="shared" si="38"/>
        <v/>
      </c>
      <c r="AY89" s="512" t="str">
        <f t="shared" si="38"/>
        <v/>
      </c>
      <c r="AZ89" s="512" t="str">
        <f t="shared" si="38"/>
        <v/>
      </c>
      <c r="BA89" s="512" t="str">
        <f t="shared" si="38"/>
        <v/>
      </c>
      <c r="BB89" s="512" t="str">
        <f t="shared" si="38"/>
        <v/>
      </c>
      <c r="BC89" s="512" t="str">
        <f t="shared" si="38"/>
        <v/>
      </c>
      <c r="BD89" s="512" t="str">
        <f t="shared" si="38"/>
        <v/>
      </c>
      <c r="BE89" s="512" t="str">
        <f t="shared" si="38"/>
        <v/>
      </c>
      <c r="BF89" s="512" t="str">
        <f t="shared" si="38"/>
        <v/>
      </c>
      <c r="BG89" s="512" t="str">
        <f t="shared" si="38"/>
        <v/>
      </c>
      <c r="BH89" s="512" t="str">
        <f t="shared" si="38"/>
        <v/>
      </c>
      <c r="BI89" s="512" t="str">
        <f t="shared" si="38"/>
        <v/>
      </c>
      <c r="BJ89" s="512" t="str">
        <f t="shared" si="38"/>
        <v/>
      </c>
      <c r="BK89" s="512" t="str">
        <f t="shared" si="39"/>
        <v/>
      </c>
      <c r="BL89" s="512" t="str">
        <f t="shared" si="39"/>
        <v/>
      </c>
      <c r="BM89" s="512" t="str">
        <f t="shared" si="39"/>
        <v/>
      </c>
      <c r="BN89" s="512" t="str">
        <f t="shared" si="39"/>
        <v/>
      </c>
      <c r="BO89" s="512" t="str">
        <f t="shared" si="39"/>
        <v/>
      </c>
      <c r="BP89" s="512" t="str">
        <f t="shared" si="39"/>
        <v/>
      </c>
      <c r="BQ89" s="512" t="str">
        <f t="shared" si="39"/>
        <v/>
      </c>
      <c r="BR89" s="512" t="str">
        <f t="shared" si="39"/>
        <v/>
      </c>
      <c r="BS89" s="512" t="str">
        <f t="shared" si="39"/>
        <v/>
      </c>
    </row>
    <row r="90" spans="1:71" s="469" customFormat="1" ht="12.95" customHeight="1" x14ac:dyDescent="0.2">
      <c r="A90" s="509">
        <f t="shared" si="31"/>
        <v>59</v>
      </c>
      <c r="B90" s="516"/>
      <c r="C90" s="540"/>
      <c r="D90" s="516"/>
      <c r="E90" s="540"/>
      <c r="F90" s="516"/>
      <c r="G90" s="540"/>
      <c r="H90" s="516"/>
      <c r="I90" s="540"/>
      <c r="J90" s="516"/>
      <c r="K90" s="540"/>
      <c r="L90" s="516"/>
      <c r="M90" s="540"/>
      <c r="N90" s="516"/>
      <c r="O90" s="540"/>
      <c r="P90" s="516"/>
      <c r="Q90" s="516"/>
      <c r="R90" s="540"/>
      <c r="S90" s="515"/>
      <c r="T90" s="515"/>
      <c r="U90" s="515"/>
      <c r="V90" s="515"/>
      <c r="W90" s="515"/>
      <c r="X90" s="515"/>
      <c r="Y90" s="515"/>
      <c r="Z90" s="515"/>
      <c r="AA90" s="515"/>
      <c r="AB90" s="515"/>
      <c r="AC90" s="515"/>
      <c r="AD90" s="515"/>
      <c r="AE90" s="515"/>
      <c r="AF90" s="515"/>
      <c r="AG90" s="515"/>
      <c r="AH90" s="515"/>
      <c r="AI90" s="515"/>
      <c r="AJ90" s="515"/>
      <c r="AK90" s="511" t="str">
        <f t="shared" si="41"/>
        <v/>
      </c>
      <c r="AL90" s="512" t="str">
        <f t="shared" si="41"/>
        <v/>
      </c>
      <c r="AM90" s="512" t="str">
        <f t="shared" si="41"/>
        <v/>
      </c>
      <c r="AN90" s="512" t="str">
        <f t="shared" si="41"/>
        <v/>
      </c>
      <c r="AO90" s="512" t="str">
        <f t="shared" si="41"/>
        <v/>
      </c>
      <c r="AP90" s="512" t="str">
        <f t="shared" si="41"/>
        <v/>
      </c>
      <c r="AQ90" s="513" t="str">
        <f t="shared" si="41"/>
        <v/>
      </c>
      <c r="AR90" s="514" t="str">
        <f t="shared" si="41"/>
        <v/>
      </c>
      <c r="AS90" s="511" t="str">
        <f t="shared" si="41"/>
        <v/>
      </c>
      <c r="AT90" s="511" t="str">
        <f t="shared" si="41"/>
        <v/>
      </c>
      <c r="AU90" s="512" t="str">
        <f t="shared" si="40"/>
        <v/>
      </c>
      <c r="AV90" s="512" t="str">
        <f t="shared" si="40"/>
        <v/>
      </c>
      <c r="AW90" s="512" t="str">
        <f t="shared" si="40"/>
        <v/>
      </c>
      <c r="AX90" s="512" t="str">
        <f t="shared" si="38"/>
        <v/>
      </c>
      <c r="AY90" s="512" t="str">
        <f t="shared" si="38"/>
        <v/>
      </c>
      <c r="AZ90" s="512" t="str">
        <f t="shared" si="38"/>
        <v/>
      </c>
      <c r="BA90" s="512" t="str">
        <f t="shared" si="38"/>
        <v/>
      </c>
      <c r="BB90" s="512" t="str">
        <f t="shared" si="38"/>
        <v/>
      </c>
      <c r="BC90" s="512" t="str">
        <f t="shared" si="38"/>
        <v/>
      </c>
      <c r="BD90" s="512" t="str">
        <f t="shared" si="38"/>
        <v/>
      </c>
      <c r="BE90" s="512" t="str">
        <f t="shared" si="38"/>
        <v/>
      </c>
      <c r="BF90" s="512" t="str">
        <f t="shared" si="38"/>
        <v/>
      </c>
      <c r="BG90" s="512" t="str">
        <f t="shared" si="38"/>
        <v/>
      </c>
      <c r="BH90" s="512" t="str">
        <f t="shared" si="38"/>
        <v/>
      </c>
      <c r="BI90" s="512" t="str">
        <f t="shared" si="38"/>
        <v/>
      </c>
      <c r="BJ90" s="512" t="str">
        <f t="shared" si="38"/>
        <v/>
      </c>
      <c r="BK90" s="512" t="str">
        <f t="shared" si="39"/>
        <v/>
      </c>
      <c r="BL90" s="512" t="str">
        <f t="shared" si="39"/>
        <v/>
      </c>
      <c r="BM90" s="512" t="str">
        <f t="shared" si="39"/>
        <v/>
      </c>
      <c r="BN90" s="512" t="str">
        <f t="shared" si="39"/>
        <v/>
      </c>
      <c r="BO90" s="512" t="str">
        <f t="shared" si="39"/>
        <v/>
      </c>
      <c r="BP90" s="512" t="str">
        <f t="shared" si="39"/>
        <v/>
      </c>
      <c r="BQ90" s="512" t="str">
        <f t="shared" si="39"/>
        <v/>
      </c>
      <c r="BR90" s="512" t="str">
        <f t="shared" si="39"/>
        <v/>
      </c>
      <c r="BS90" s="512" t="str">
        <f t="shared" si="39"/>
        <v/>
      </c>
    </row>
    <row r="91" spans="1:71" s="469" customFormat="1" ht="12.95" customHeight="1" x14ac:dyDescent="0.2">
      <c r="A91" s="509">
        <f t="shared" si="31"/>
        <v>60</v>
      </c>
      <c r="B91" s="516"/>
      <c r="C91" s="540"/>
      <c r="D91" s="516"/>
      <c r="E91" s="540"/>
      <c r="F91" s="516"/>
      <c r="G91" s="540"/>
      <c r="H91" s="516"/>
      <c r="I91" s="540"/>
      <c r="J91" s="516"/>
      <c r="K91" s="540"/>
      <c r="L91" s="516"/>
      <c r="M91" s="540"/>
      <c r="N91" s="516"/>
      <c r="O91" s="540"/>
      <c r="P91" s="516"/>
      <c r="Q91" s="516"/>
      <c r="R91" s="540"/>
      <c r="S91" s="515"/>
      <c r="T91" s="515"/>
      <c r="U91" s="515"/>
      <c r="V91" s="515"/>
      <c r="W91" s="515"/>
      <c r="X91" s="515"/>
      <c r="Y91" s="515"/>
      <c r="Z91" s="515"/>
      <c r="AA91" s="515"/>
      <c r="AB91" s="515"/>
      <c r="AC91" s="515"/>
      <c r="AD91" s="515"/>
      <c r="AE91" s="515"/>
      <c r="AF91" s="515"/>
      <c r="AG91" s="515"/>
      <c r="AH91" s="515"/>
      <c r="AI91" s="515"/>
      <c r="AJ91" s="515"/>
      <c r="AK91" s="511" t="str">
        <f t="shared" si="41"/>
        <v/>
      </c>
      <c r="AL91" s="512" t="str">
        <f t="shared" si="41"/>
        <v/>
      </c>
      <c r="AM91" s="512" t="str">
        <f t="shared" si="41"/>
        <v/>
      </c>
      <c r="AN91" s="512" t="str">
        <f t="shared" si="41"/>
        <v/>
      </c>
      <c r="AO91" s="512" t="str">
        <f t="shared" si="41"/>
        <v/>
      </c>
      <c r="AP91" s="512" t="str">
        <f t="shared" si="41"/>
        <v/>
      </c>
      <c r="AQ91" s="513" t="str">
        <f t="shared" si="41"/>
        <v/>
      </c>
      <c r="AR91" s="514" t="str">
        <f t="shared" si="41"/>
        <v/>
      </c>
      <c r="AS91" s="511" t="str">
        <f t="shared" si="41"/>
        <v/>
      </c>
      <c r="AT91" s="511" t="str">
        <f t="shared" si="41"/>
        <v/>
      </c>
      <c r="AU91" s="512" t="str">
        <f t="shared" si="40"/>
        <v/>
      </c>
      <c r="AV91" s="512" t="str">
        <f t="shared" si="40"/>
        <v/>
      </c>
      <c r="AW91" s="512" t="str">
        <f t="shared" si="40"/>
        <v/>
      </c>
      <c r="AX91" s="512" t="str">
        <f t="shared" si="38"/>
        <v/>
      </c>
      <c r="AY91" s="512" t="str">
        <f t="shared" si="38"/>
        <v/>
      </c>
      <c r="AZ91" s="512" t="str">
        <f t="shared" si="38"/>
        <v/>
      </c>
      <c r="BA91" s="512" t="str">
        <f t="shared" si="38"/>
        <v/>
      </c>
      <c r="BB91" s="512" t="str">
        <f t="shared" si="38"/>
        <v/>
      </c>
      <c r="BC91" s="512" t="str">
        <f t="shared" si="38"/>
        <v/>
      </c>
      <c r="BD91" s="512" t="str">
        <f t="shared" si="38"/>
        <v/>
      </c>
      <c r="BE91" s="512" t="str">
        <f t="shared" si="38"/>
        <v/>
      </c>
      <c r="BF91" s="512" t="str">
        <f t="shared" si="38"/>
        <v/>
      </c>
      <c r="BG91" s="512" t="str">
        <f t="shared" si="38"/>
        <v/>
      </c>
      <c r="BH91" s="512" t="str">
        <f t="shared" si="38"/>
        <v/>
      </c>
      <c r="BI91" s="512" t="str">
        <f t="shared" si="38"/>
        <v/>
      </c>
      <c r="BJ91" s="512" t="str">
        <f t="shared" si="38"/>
        <v/>
      </c>
      <c r="BK91" s="512" t="str">
        <f t="shared" si="39"/>
        <v/>
      </c>
      <c r="BL91" s="512" t="str">
        <f t="shared" si="39"/>
        <v/>
      </c>
      <c r="BM91" s="512" t="str">
        <f t="shared" si="39"/>
        <v/>
      </c>
      <c r="BN91" s="512" t="str">
        <f t="shared" si="39"/>
        <v/>
      </c>
      <c r="BO91" s="512" t="str">
        <f t="shared" si="39"/>
        <v/>
      </c>
      <c r="BP91" s="512" t="str">
        <f t="shared" si="39"/>
        <v/>
      </c>
      <c r="BQ91" s="512" t="str">
        <f t="shared" si="39"/>
        <v/>
      </c>
      <c r="BR91" s="512" t="str">
        <f t="shared" si="39"/>
        <v/>
      </c>
      <c r="BS91" s="512" t="str">
        <f t="shared" si="39"/>
        <v/>
      </c>
    </row>
    <row r="92" spans="1:71" s="469" customFormat="1" ht="12.95" customHeight="1" x14ac:dyDescent="0.2">
      <c r="A92" s="509">
        <f t="shared" si="31"/>
        <v>61</v>
      </c>
      <c r="B92" s="516"/>
      <c r="C92" s="540"/>
      <c r="D92" s="516"/>
      <c r="E92" s="540"/>
      <c r="F92" s="516"/>
      <c r="G92" s="540"/>
      <c r="H92" s="516"/>
      <c r="I92" s="540"/>
      <c r="J92" s="516"/>
      <c r="K92" s="540"/>
      <c r="L92" s="516"/>
      <c r="M92" s="540"/>
      <c r="N92" s="516"/>
      <c r="O92" s="540"/>
      <c r="P92" s="516"/>
      <c r="Q92" s="516"/>
      <c r="R92" s="540"/>
      <c r="S92" s="515"/>
      <c r="T92" s="515"/>
      <c r="U92" s="515"/>
      <c r="V92" s="515"/>
      <c r="W92" s="515"/>
      <c r="X92" s="515"/>
      <c r="Y92" s="515"/>
      <c r="Z92" s="515"/>
      <c r="AA92" s="515"/>
      <c r="AB92" s="515"/>
      <c r="AC92" s="515"/>
      <c r="AD92" s="515"/>
      <c r="AE92" s="515"/>
      <c r="AF92" s="515"/>
      <c r="AG92" s="515"/>
      <c r="AH92" s="515"/>
      <c r="AI92" s="515"/>
      <c r="AJ92" s="515"/>
      <c r="AK92" s="511" t="str">
        <f t="shared" si="41"/>
        <v/>
      </c>
      <c r="AL92" s="512" t="str">
        <f t="shared" si="41"/>
        <v/>
      </c>
      <c r="AM92" s="512" t="str">
        <f t="shared" si="41"/>
        <v/>
      </c>
      <c r="AN92" s="512" t="str">
        <f t="shared" si="41"/>
        <v/>
      </c>
      <c r="AO92" s="512" t="str">
        <f t="shared" si="41"/>
        <v/>
      </c>
      <c r="AP92" s="512" t="str">
        <f t="shared" si="41"/>
        <v/>
      </c>
      <c r="AQ92" s="513" t="str">
        <f t="shared" si="41"/>
        <v/>
      </c>
      <c r="AR92" s="514" t="str">
        <f t="shared" si="41"/>
        <v/>
      </c>
      <c r="AS92" s="511" t="str">
        <f t="shared" si="41"/>
        <v/>
      </c>
      <c r="AT92" s="511" t="str">
        <f t="shared" si="41"/>
        <v/>
      </c>
      <c r="AU92" s="512" t="str">
        <f t="shared" si="40"/>
        <v/>
      </c>
      <c r="AV92" s="512" t="str">
        <f t="shared" si="40"/>
        <v/>
      </c>
      <c r="AW92" s="512" t="str">
        <f t="shared" si="40"/>
        <v/>
      </c>
      <c r="AX92" s="512" t="str">
        <f t="shared" si="38"/>
        <v/>
      </c>
      <c r="AY92" s="512" t="str">
        <f t="shared" si="38"/>
        <v/>
      </c>
      <c r="AZ92" s="512" t="str">
        <f t="shared" si="38"/>
        <v/>
      </c>
      <c r="BA92" s="512" t="str">
        <f t="shared" si="38"/>
        <v/>
      </c>
      <c r="BB92" s="512" t="str">
        <f t="shared" si="38"/>
        <v/>
      </c>
      <c r="BC92" s="512" t="str">
        <f t="shared" si="38"/>
        <v/>
      </c>
      <c r="BD92" s="512" t="str">
        <f t="shared" si="38"/>
        <v/>
      </c>
      <c r="BE92" s="512" t="str">
        <f t="shared" si="38"/>
        <v/>
      </c>
      <c r="BF92" s="512" t="str">
        <f t="shared" si="38"/>
        <v/>
      </c>
      <c r="BG92" s="512" t="str">
        <f t="shared" si="38"/>
        <v/>
      </c>
      <c r="BH92" s="512" t="str">
        <f t="shared" si="38"/>
        <v/>
      </c>
      <c r="BI92" s="512" t="str">
        <f t="shared" si="38"/>
        <v/>
      </c>
      <c r="BJ92" s="512" t="str">
        <f t="shared" si="38"/>
        <v/>
      </c>
      <c r="BK92" s="512" t="str">
        <f t="shared" si="39"/>
        <v/>
      </c>
      <c r="BL92" s="512" t="str">
        <f t="shared" si="39"/>
        <v/>
      </c>
      <c r="BM92" s="512" t="str">
        <f t="shared" si="39"/>
        <v/>
      </c>
      <c r="BN92" s="512" t="str">
        <f t="shared" si="39"/>
        <v/>
      </c>
      <c r="BO92" s="512" t="str">
        <f t="shared" si="39"/>
        <v/>
      </c>
      <c r="BP92" s="512" t="str">
        <f t="shared" si="39"/>
        <v/>
      </c>
      <c r="BQ92" s="512" t="str">
        <f t="shared" si="39"/>
        <v/>
      </c>
      <c r="BR92" s="512" t="str">
        <f t="shared" si="39"/>
        <v/>
      </c>
      <c r="BS92" s="512" t="str">
        <f t="shared" si="39"/>
        <v/>
      </c>
    </row>
    <row r="93" spans="1:71" s="469" customFormat="1" ht="12.95" customHeight="1" x14ac:dyDescent="0.2">
      <c r="A93" s="509">
        <f t="shared" si="31"/>
        <v>62</v>
      </c>
      <c r="B93" s="516"/>
      <c r="C93" s="540"/>
      <c r="D93" s="516"/>
      <c r="E93" s="540"/>
      <c r="F93" s="516"/>
      <c r="G93" s="540"/>
      <c r="H93" s="516"/>
      <c r="I93" s="540"/>
      <c r="J93" s="516"/>
      <c r="K93" s="540"/>
      <c r="L93" s="516"/>
      <c r="M93" s="540"/>
      <c r="N93" s="516"/>
      <c r="O93" s="540"/>
      <c r="P93" s="516"/>
      <c r="Q93" s="516"/>
      <c r="R93" s="540"/>
      <c r="S93" s="515"/>
      <c r="T93" s="515"/>
      <c r="U93" s="515"/>
      <c r="V93" s="515"/>
      <c r="W93" s="515"/>
      <c r="X93" s="515"/>
      <c r="Y93" s="515"/>
      <c r="Z93" s="515"/>
      <c r="AA93" s="515"/>
      <c r="AB93" s="515"/>
      <c r="AC93" s="515"/>
      <c r="AD93" s="515"/>
      <c r="AE93" s="515"/>
      <c r="AF93" s="515"/>
      <c r="AG93" s="515"/>
      <c r="AH93" s="515"/>
      <c r="AI93" s="515"/>
      <c r="AJ93" s="515"/>
      <c r="AK93" s="511" t="str">
        <f t="shared" si="41"/>
        <v/>
      </c>
      <c r="AL93" s="512" t="str">
        <f t="shared" si="41"/>
        <v/>
      </c>
      <c r="AM93" s="512" t="str">
        <f t="shared" si="41"/>
        <v/>
      </c>
      <c r="AN93" s="512" t="str">
        <f t="shared" si="41"/>
        <v/>
      </c>
      <c r="AO93" s="512" t="str">
        <f t="shared" si="41"/>
        <v/>
      </c>
      <c r="AP93" s="512" t="str">
        <f t="shared" si="41"/>
        <v/>
      </c>
      <c r="AQ93" s="513" t="str">
        <f t="shared" si="41"/>
        <v/>
      </c>
      <c r="AR93" s="514" t="str">
        <f t="shared" si="41"/>
        <v/>
      </c>
      <c r="AS93" s="511" t="str">
        <f t="shared" si="41"/>
        <v/>
      </c>
      <c r="AT93" s="511" t="str">
        <f t="shared" si="41"/>
        <v/>
      </c>
      <c r="AU93" s="512" t="str">
        <f t="shared" si="40"/>
        <v/>
      </c>
      <c r="AV93" s="512" t="str">
        <f t="shared" si="40"/>
        <v/>
      </c>
      <c r="AW93" s="512" t="str">
        <f t="shared" si="40"/>
        <v/>
      </c>
      <c r="AX93" s="512" t="str">
        <f t="shared" si="38"/>
        <v/>
      </c>
      <c r="AY93" s="512" t="str">
        <f t="shared" si="38"/>
        <v/>
      </c>
      <c r="AZ93" s="512" t="str">
        <f t="shared" si="38"/>
        <v/>
      </c>
      <c r="BA93" s="512" t="str">
        <f t="shared" si="38"/>
        <v/>
      </c>
      <c r="BB93" s="512" t="str">
        <f t="shared" si="38"/>
        <v/>
      </c>
      <c r="BC93" s="512" t="str">
        <f t="shared" si="38"/>
        <v/>
      </c>
      <c r="BD93" s="512" t="str">
        <f t="shared" si="38"/>
        <v/>
      </c>
      <c r="BE93" s="512" t="str">
        <f t="shared" si="38"/>
        <v/>
      </c>
      <c r="BF93" s="512" t="str">
        <f t="shared" si="38"/>
        <v/>
      </c>
      <c r="BG93" s="512" t="str">
        <f t="shared" si="38"/>
        <v/>
      </c>
      <c r="BH93" s="512" t="str">
        <f t="shared" si="38"/>
        <v/>
      </c>
      <c r="BI93" s="512" t="str">
        <f t="shared" si="38"/>
        <v/>
      </c>
      <c r="BJ93" s="512" t="str">
        <f t="shared" si="38"/>
        <v/>
      </c>
      <c r="BK93" s="512" t="str">
        <f t="shared" si="39"/>
        <v/>
      </c>
      <c r="BL93" s="512" t="str">
        <f t="shared" si="39"/>
        <v/>
      </c>
      <c r="BM93" s="512" t="str">
        <f t="shared" si="39"/>
        <v/>
      </c>
      <c r="BN93" s="512" t="str">
        <f t="shared" si="39"/>
        <v/>
      </c>
      <c r="BO93" s="512" t="str">
        <f t="shared" si="39"/>
        <v/>
      </c>
      <c r="BP93" s="512" t="str">
        <f t="shared" si="39"/>
        <v/>
      </c>
      <c r="BQ93" s="512" t="str">
        <f t="shared" si="39"/>
        <v/>
      </c>
      <c r="BR93" s="512" t="str">
        <f t="shared" si="39"/>
        <v/>
      </c>
      <c r="BS93" s="512" t="str">
        <f t="shared" si="39"/>
        <v/>
      </c>
    </row>
    <row r="94" spans="1:71" s="469" customFormat="1" ht="12.95" customHeight="1" x14ac:dyDescent="0.2">
      <c r="A94" s="509">
        <f t="shared" si="31"/>
        <v>63</v>
      </c>
      <c r="B94" s="516"/>
      <c r="C94" s="540"/>
      <c r="D94" s="516"/>
      <c r="E94" s="540"/>
      <c r="F94" s="516"/>
      <c r="G94" s="540"/>
      <c r="H94" s="516"/>
      <c r="I94" s="540"/>
      <c r="J94" s="516"/>
      <c r="K94" s="540"/>
      <c r="L94" s="516"/>
      <c r="M94" s="540"/>
      <c r="N94" s="516"/>
      <c r="O94" s="540"/>
      <c r="P94" s="516"/>
      <c r="Q94" s="516"/>
      <c r="R94" s="540"/>
      <c r="S94" s="515"/>
      <c r="T94" s="515"/>
      <c r="U94" s="515"/>
      <c r="V94" s="515"/>
      <c r="W94" s="515"/>
      <c r="X94" s="515"/>
      <c r="Y94" s="515"/>
      <c r="Z94" s="515"/>
      <c r="AA94" s="515"/>
      <c r="AB94" s="515"/>
      <c r="AC94" s="515"/>
      <c r="AD94" s="515"/>
      <c r="AE94" s="515"/>
      <c r="AF94" s="515"/>
      <c r="AG94" s="515"/>
      <c r="AH94" s="515"/>
      <c r="AI94" s="515"/>
      <c r="AJ94" s="515"/>
      <c r="AK94" s="511" t="str">
        <f t="shared" si="41"/>
        <v/>
      </c>
      <c r="AL94" s="512" t="str">
        <f t="shared" si="41"/>
        <v/>
      </c>
      <c r="AM94" s="512" t="str">
        <f t="shared" si="41"/>
        <v/>
      </c>
      <c r="AN94" s="512" t="str">
        <f t="shared" si="41"/>
        <v/>
      </c>
      <c r="AO94" s="512" t="str">
        <f t="shared" si="41"/>
        <v/>
      </c>
      <c r="AP94" s="512" t="str">
        <f t="shared" si="41"/>
        <v/>
      </c>
      <c r="AQ94" s="513" t="str">
        <f t="shared" si="41"/>
        <v/>
      </c>
      <c r="AR94" s="514" t="str">
        <f t="shared" si="41"/>
        <v/>
      </c>
      <c r="AS94" s="511" t="str">
        <f t="shared" si="41"/>
        <v/>
      </c>
      <c r="AT94" s="511" t="str">
        <f t="shared" si="41"/>
        <v/>
      </c>
      <c r="AU94" s="512" t="str">
        <f t="shared" si="40"/>
        <v/>
      </c>
      <c r="AV94" s="512" t="str">
        <f t="shared" si="40"/>
        <v/>
      </c>
      <c r="AW94" s="512" t="str">
        <f t="shared" si="40"/>
        <v/>
      </c>
      <c r="AX94" s="512" t="str">
        <f t="shared" si="38"/>
        <v/>
      </c>
      <c r="AY94" s="512" t="str">
        <f t="shared" si="38"/>
        <v/>
      </c>
      <c r="AZ94" s="512" t="str">
        <f t="shared" si="38"/>
        <v/>
      </c>
      <c r="BA94" s="512" t="str">
        <f t="shared" si="38"/>
        <v/>
      </c>
      <c r="BB94" s="512" t="str">
        <f t="shared" si="38"/>
        <v/>
      </c>
      <c r="BC94" s="512" t="str">
        <f t="shared" si="38"/>
        <v/>
      </c>
      <c r="BD94" s="512" t="str">
        <f t="shared" si="38"/>
        <v/>
      </c>
      <c r="BE94" s="512" t="str">
        <f t="shared" si="38"/>
        <v/>
      </c>
      <c r="BF94" s="512" t="str">
        <f t="shared" si="38"/>
        <v/>
      </c>
      <c r="BG94" s="512" t="str">
        <f t="shared" si="38"/>
        <v/>
      </c>
      <c r="BH94" s="512" t="str">
        <f t="shared" si="38"/>
        <v/>
      </c>
      <c r="BI94" s="512" t="str">
        <f t="shared" si="38"/>
        <v/>
      </c>
      <c r="BJ94" s="512" t="str">
        <f t="shared" si="38"/>
        <v/>
      </c>
      <c r="BK94" s="512" t="str">
        <f t="shared" si="39"/>
        <v/>
      </c>
      <c r="BL94" s="512" t="str">
        <f t="shared" si="39"/>
        <v/>
      </c>
      <c r="BM94" s="512" t="str">
        <f t="shared" si="39"/>
        <v/>
      </c>
      <c r="BN94" s="512" t="str">
        <f t="shared" si="39"/>
        <v/>
      </c>
      <c r="BO94" s="512" t="str">
        <f t="shared" si="39"/>
        <v/>
      </c>
      <c r="BP94" s="512" t="str">
        <f t="shared" si="39"/>
        <v/>
      </c>
      <c r="BQ94" s="512" t="str">
        <f t="shared" si="39"/>
        <v/>
      </c>
      <c r="BR94" s="512" t="str">
        <f t="shared" si="39"/>
        <v/>
      </c>
      <c r="BS94" s="512" t="str">
        <f t="shared" si="39"/>
        <v/>
      </c>
    </row>
    <row r="95" spans="1:71" s="469" customFormat="1" ht="12.95" customHeight="1" x14ac:dyDescent="0.2">
      <c r="A95" s="509">
        <f t="shared" si="31"/>
        <v>64</v>
      </c>
      <c r="B95" s="516"/>
      <c r="C95" s="540"/>
      <c r="D95" s="516"/>
      <c r="E95" s="540"/>
      <c r="F95" s="516"/>
      <c r="G95" s="540"/>
      <c r="H95" s="516"/>
      <c r="I95" s="540"/>
      <c r="J95" s="516"/>
      <c r="K95" s="540"/>
      <c r="L95" s="516"/>
      <c r="M95" s="540"/>
      <c r="N95" s="516"/>
      <c r="O95" s="540"/>
      <c r="P95" s="516"/>
      <c r="Q95" s="516"/>
      <c r="R95" s="540"/>
      <c r="S95" s="515"/>
      <c r="T95" s="515"/>
      <c r="U95" s="515"/>
      <c r="V95" s="515"/>
      <c r="W95" s="515"/>
      <c r="X95" s="515"/>
      <c r="Y95" s="515"/>
      <c r="Z95" s="515"/>
      <c r="AA95" s="515"/>
      <c r="AB95" s="515"/>
      <c r="AC95" s="515"/>
      <c r="AD95" s="515"/>
      <c r="AE95" s="515"/>
      <c r="AF95" s="515"/>
      <c r="AG95" s="515"/>
      <c r="AH95" s="515"/>
      <c r="AI95" s="515"/>
      <c r="AJ95" s="515"/>
      <c r="AK95" s="511" t="str">
        <f t="shared" si="41"/>
        <v/>
      </c>
      <c r="AL95" s="512" t="str">
        <f t="shared" si="41"/>
        <v/>
      </c>
      <c r="AM95" s="512" t="str">
        <f t="shared" si="41"/>
        <v/>
      </c>
      <c r="AN95" s="512" t="str">
        <f t="shared" si="41"/>
        <v/>
      </c>
      <c r="AO95" s="512" t="str">
        <f t="shared" si="41"/>
        <v/>
      </c>
      <c r="AP95" s="512" t="str">
        <f t="shared" si="41"/>
        <v/>
      </c>
      <c r="AQ95" s="513" t="str">
        <f t="shared" si="41"/>
        <v/>
      </c>
      <c r="AR95" s="514" t="str">
        <f t="shared" si="41"/>
        <v/>
      </c>
      <c r="AS95" s="511" t="str">
        <f t="shared" si="41"/>
        <v/>
      </c>
      <c r="AT95" s="511" t="str">
        <f t="shared" si="41"/>
        <v/>
      </c>
      <c r="AU95" s="512" t="str">
        <f t="shared" si="40"/>
        <v/>
      </c>
      <c r="AV95" s="512" t="str">
        <f t="shared" si="40"/>
        <v/>
      </c>
      <c r="AW95" s="512" t="str">
        <f t="shared" si="40"/>
        <v/>
      </c>
      <c r="AX95" s="512" t="str">
        <f t="shared" si="38"/>
        <v/>
      </c>
      <c r="AY95" s="512" t="str">
        <f t="shared" si="38"/>
        <v/>
      </c>
      <c r="AZ95" s="512" t="str">
        <f t="shared" si="38"/>
        <v/>
      </c>
      <c r="BA95" s="512" t="str">
        <f t="shared" si="38"/>
        <v/>
      </c>
      <c r="BB95" s="512" t="str">
        <f t="shared" si="38"/>
        <v/>
      </c>
      <c r="BC95" s="512" t="str">
        <f t="shared" si="38"/>
        <v/>
      </c>
      <c r="BD95" s="512" t="str">
        <f t="shared" si="38"/>
        <v/>
      </c>
      <c r="BE95" s="512" t="str">
        <f t="shared" si="38"/>
        <v/>
      </c>
      <c r="BF95" s="512" t="str">
        <f t="shared" si="38"/>
        <v/>
      </c>
      <c r="BG95" s="512" t="str">
        <f t="shared" si="38"/>
        <v/>
      </c>
      <c r="BH95" s="512" t="str">
        <f t="shared" si="38"/>
        <v/>
      </c>
      <c r="BI95" s="512" t="str">
        <f t="shared" si="38"/>
        <v/>
      </c>
      <c r="BJ95" s="512" t="str">
        <f t="shared" si="38"/>
        <v/>
      </c>
      <c r="BK95" s="512" t="str">
        <f t="shared" si="39"/>
        <v/>
      </c>
      <c r="BL95" s="512" t="str">
        <f t="shared" si="39"/>
        <v/>
      </c>
      <c r="BM95" s="512" t="str">
        <f t="shared" si="39"/>
        <v/>
      </c>
      <c r="BN95" s="512" t="str">
        <f t="shared" si="39"/>
        <v/>
      </c>
      <c r="BO95" s="512" t="str">
        <f t="shared" si="39"/>
        <v/>
      </c>
      <c r="BP95" s="512" t="str">
        <f t="shared" si="39"/>
        <v/>
      </c>
      <c r="BQ95" s="512" t="str">
        <f t="shared" si="39"/>
        <v/>
      </c>
      <c r="BR95" s="512" t="str">
        <f t="shared" si="39"/>
        <v/>
      </c>
      <c r="BS95" s="512" t="str">
        <f t="shared" si="39"/>
        <v/>
      </c>
    </row>
    <row r="96" spans="1:71" s="469" customFormat="1" ht="12.95" customHeight="1" x14ac:dyDescent="0.2">
      <c r="A96" s="509">
        <f t="shared" si="31"/>
        <v>65</v>
      </c>
      <c r="B96" s="516"/>
      <c r="C96" s="540"/>
      <c r="D96" s="516"/>
      <c r="E96" s="540"/>
      <c r="F96" s="516"/>
      <c r="G96" s="540"/>
      <c r="H96" s="516"/>
      <c r="I96" s="540"/>
      <c r="J96" s="516"/>
      <c r="K96" s="540"/>
      <c r="L96" s="516"/>
      <c r="M96" s="540"/>
      <c r="N96" s="516"/>
      <c r="O96" s="540"/>
      <c r="P96" s="516"/>
      <c r="Q96" s="516"/>
      <c r="R96" s="540"/>
      <c r="S96" s="515"/>
      <c r="T96" s="515"/>
      <c r="U96" s="515"/>
      <c r="V96" s="515"/>
      <c r="W96" s="515"/>
      <c r="X96" s="515"/>
      <c r="Y96" s="515"/>
      <c r="Z96" s="515"/>
      <c r="AA96" s="515"/>
      <c r="AB96" s="515"/>
      <c r="AC96" s="515"/>
      <c r="AD96" s="515"/>
      <c r="AE96" s="515"/>
      <c r="AF96" s="515"/>
      <c r="AG96" s="515"/>
      <c r="AH96" s="515"/>
      <c r="AI96" s="515"/>
      <c r="AJ96" s="515"/>
      <c r="AK96" s="511" t="str">
        <f t="shared" si="41"/>
        <v/>
      </c>
      <c r="AL96" s="512" t="str">
        <f t="shared" si="41"/>
        <v/>
      </c>
      <c r="AM96" s="512" t="str">
        <f t="shared" si="41"/>
        <v/>
      </c>
      <c r="AN96" s="512" t="str">
        <f t="shared" si="41"/>
        <v/>
      </c>
      <c r="AO96" s="512" t="str">
        <f t="shared" si="41"/>
        <v/>
      </c>
      <c r="AP96" s="512" t="str">
        <f t="shared" si="41"/>
        <v/>
      </c>
      <c r="AQ96" s="513" t="str">
        <f t="shared" si="41"/>
        <v/>
      </c>
      <c r="AR96" s="514" t="str">
        <f t="shared" si="41"/>
        <v/>
      </c>
      <c r="AS96" s="511" t="str">
        <f>IF(J96="","",ABS(J95-J96))</f>
        <v/>
      </c>
      <c r="AT96" s="511" t="str">
        <f t="shared" si="41"/>
        <v/>
      </c>
      <c r="AU96" s="512" t="str">
        <f t="shared" si="40"/>
        <v/>
      </c>
      <c r="AV96" s="512" t="str">
        <f t="shared" si="40"/>
        <v/>
      </c>
      <c r="AW96" s="512" t="str">
        <f t="shared" si="40"/>
        <v/>
      </c>
      <c r="AX96" s="512" t="str">
        <f t="shared" si="40"/>
        <v/>
      </c>
      <c r="AY96" s="512" t="str">
        <f t="shared" si="40"/>
        <v/>
      </c>
      <c r="AZ96" s="512" t="str">
        <f t="shared" si="40"/>
        <v/>
      </c>
      <c r="BA96" s="512" t="str">
        <f t="shared" si="40"/>
        <v/>
      </c>
      <c r="BB96" s="512" t="str">
        <f t="shared" si="40"/>
        <v/>
      </c>
      <c r="BC96" s="512" t="str">
        <f t="shared" si="40"/>
        <v/>
      </c>
      <c r="BD96" s="512" t="str">
        <f t="shared" si="40"/>
        <v/>
      </c>
      <c r="BE96" s="512" t="str">
        <f t="shared" si="40"/>
        <v/>
      </c>
      <c r="BF96" s="512" t="str">
        <f t="shared" si="40"/>
        <v/>
      </c>
      <c r="BG96" s="512" t="str">
        <f t="shared" si="40"/>
        <v/>
      </c>
      <c r="BH96" s="512" t="str">
        <f t="shared" si="40"/>
        <v/>
      </c>
      <c r="BI96" s="512" t="str">
        <f t="shared" si="40"/>
        <v/>
      </c>
      <c r="BJ96" s="512" t="str">
        <f t="shared" si="40"/>
        <v/>
      </c>
      <c r="BK96" s="512" t="str">
        <f t="shared" si="39"/>
        <v/>
      </c>
      <c r="BL96" s="512" t="str">
        <f t="shared" si="39"/>
        <v/>
      </c>
      <c r="BM96" s="512" t="str">
        <f t="shared" si="39"/>
        <v/>
      </c>
      <c r="BN96" s="512" t="str">
        <f t="shared" si="39"/>
        <v/>
      </c>
      <c r="BO96" s="512" t="str">
        <f t="shared" si="39"/>
        <v/>
      </c>
      <c r="BP96" s="512" t="str">
        <f t="shared" si="39"/>
        <v/>
      </c>
      <c r="BQ96" s="512" t="str">
        <f t="shared" si="39"/>
        <v/>
      </c>
      <c r="BR96" s="512" t="str">
        <f t="shared" si="39"/>
        <v/>
      </c>
      <c r="BS96" s="512" t="str">
        <f t="shared" si="39"/>
        <v/>
      </c>
    </row>
    <row r="97" spans="1:71" s="469" customFormat="1" ht="12.95" customHeight="1" x14ac:dyDescent="0.2">
      <c r="A97" s="509">
        <f t="shared" si="31"/>
        <v>66</v>
      </c>
      <c r="B97" s="516"/>
      <c r="C97" s="540"/>
      <c r="D97" s="516"/>
      <c r="E97" s="540"/>
      <c r="F97" s="516"/>
      <c r="G97" s="540"/>
      <c r="H97" s="516"/>
      <c r="I97" s="540"/>
      <c r="J97" s="516"/>
      <c r="K97" s="540"/>
      <c r="L97" s="516"/>
      <c r="M97" s="540"/>
      <c r="N97" s="516"/>
      <c r="O97" s="540"/>
      <c r="P97" s="516"/>
      <c r="Q97" s="516"/>
      <c r="R97" s="540"/>
      <c r="S97" s="515"/>
      <c r="T97" s="515"/>
      <c r="U97" s="515"/>
      <c r="V97" s="515"/>
      <c r="W97" s="515"/>
      <c r="X97" s="515"/>
      <c r="Y97" s="515"/>
      <c r="Z97" s="515"/>
      <c r="AA97" s="515"/>
      <c r="AB97" s="515"/>
      <c r="AC97" s="515"/>
      <c r="AD97" s="515"/>
      <c r="AE97" s="515"/>
      <c r="AF97" s="515"/>
      <c r="AG97" s="515"/>
      <c r="AH97" s="515"/>
      <c r="AI97" s="515"/>
      <c r="AJ97" s="515"/>
      <c r="AK97" s="511" t="str">
        <f t="shared" si="41"/>
        <v/>
      </c>
      <c r="AL97" s="512" t="str">
        <f t="shared" si="41"/>
        <v/>
      </c>
      <c r="AM97" s="512" t="str">
        <f t="shared" si="41"/>
        <v/>
      </c>
      <c r="AN97" s="512" t="str">
        <f t="shared" si="41"/>
        <v/>
      </c>
      <c r="AO97" s="512" t="str">
        <f t="shared" si="41"/>
        <v/>
      </c>
      <c r="AP97" s="512" t="str">
        <f t="shared" si="41"/>
        <v/>
      </c>
      <c r="AQ97" s="513" t="str">
        <f t="shared" si="41"/>
        <v/>
      </c>
      <c r="AR97" s="514" t="str">
        <f t="shared" si="41"/>
        <v/>
      </c>
      <c r="AS97" s="511" t="str">
        <f t="shared" si="41"/>
        <v/>
      </c>
      <c r="AT97" s="511" t="str">
        <f t="shared" si="41"/>
        <v/>
      </c>
      <c r="AU97" s="512" t="str">
        <f t="shared" si="40"/>
        <v/>
      </c>
      <c r="AV97" s="512" t="str">
        <f t="shared" si="40"/>
        <v/>
      </c>
      <c r="AW97" s="512" t="str">
        <f t="shared" si="40"/>
        <v/>
      </c>
      <c r="AX97" s="512" t="str">
        <f t="shared" si="40"/>
        <v/>
      </c>
      <c r="AY97" s="512" t="str">
        <f t="shared" si="40"/>
        <v/>
      </c>
      <c r="AZ97" s="512" t="str">
        <f t="shared" si="40"/>
        <v/>
      </c>
      <c r="BA97" s="512" t="str">
        <f t="shared" si="40"/>
        <v/>
      </c>
      <c r="BB97" s="512" t="str">
        <f t="shared" si="40"/>
        <v/>
      </c>
      <c r="BC97" s="512" t="str">
        <f t="shared" si="40"/>
        <v/>
      </c>
      <c r="BD97" s="512" t="str">
        <f t="shared" si="40"/>
        <v/>
      </c>
      <c r="BE97" s="512" t="str">
        <f t="shared" si="40"/>
        <v/>
      </c>
      <c r="BF97" s="512" t="str">
        <f t="shared" si="40"/>
        <v/>
      </c>
      <c r="BG97" s="512" t="str">
        <f t="shared" si="40"/>
        <v/>
      </c>
      <c r="BH97" s="512" t="str">
        <f t="shared" si="40"/>
        <v/>
      </c>
      <c r="BI97" s="512" t="str">
        <f t="shared" si="40"/>
        <v/>
      </c>
      <c r="BJ97" s="512" t="str">
        <f t="shared" si="40"/>
        <v/>
      </c>
      <c r="BK97" s="512" t="str">
        <f t="shared" ref="BK97:BS112" si="42">IF(AB97="","",ABS(AB96-AB97))</f>
        <v/>
      </c>
      <c r="BL97" s="512" t="str">
        <f t="shared" si="42"/>
        <v/>
      </c>
      <c r="BM97" s="512" t="str">
        <f t="shared" si="42"/>
        <v/>
      </c>
      <c r="BN97" s="512" t="str">
        <f t="shared" si="42"/>
        <v/>
      </c>
      <c r="BO97" s="512" t="str">
        <f t="shared" si="42"/>
        <v/>
      </c>
      <c r="BP97" s="512" t="str">
        <f t="shared" si="42"/>
        <v/>
      </c>
      <c r="BQ97" s="512" t="str">
        <f t="shared" si="42"/>
        <v/>
      </c>
      <c r="BR97" s="512" t="str">
        <f t="shared" si="42"/>
        <v/>
      </c>
      <c r="BS97" s="512" t="str">
        <f t="shared" si="42"/>
        <v/>
      </c>
    </row>
    <row r="98" spans="1:71" s="469" customFormat="1" ht="12.95" customHeight="1" x14ac:dyDescent="0.2">
      <c r="A98" s="509">
        <f t="shared" ref="A98:A128" si="43">A97+1</f>
        <v>67</v>
      </c>
      <c r="B98" s="516"/>
      <c r="C98" s="540"/>
      <c r="D98" s="516"/>
      <c r="E98" s="540"/>
      <c r="F98" s="516"/>
      <c r="G98" s="540"/>
      <c r="H98" s="516"/>
      <c r="I98" s="540"/>
      <c r="J98" s="516"/>
      <c r="K98" s="540"/>
      <c r="L98" s="516"/>
      <c r="M98" s="540"/>
      <c r="N98" s="516"/>
      <c r="O98" s="540"/>
      <c r="P98" s="516"/>
      <c r="Q98" s="516"/>
      <c r="R98" s="540"/>
      <c r="S98" s="515"/>
      <c r="T98" s="515"/>
      <c r="U98" s="515"/>
      <c r="V98" s="515"/>
      <c r="W98" s="515"/>
      <c r="X98" s="515"/>
      <c r="Y98" s="515"/>
      <c r="Z98" s="515"/>
      <c r="AA98" s="515"/>
      <c r="AB98" s="515"/>
      <c r="AC98" s="515"/>
      <c r="AD98" s="515"/>
      <c r="AE98" s="515"/>
      <c r="AF98" s="515"/>
      <c r="AG98" s="515"/>
      <c r="AH98" s="515"/>
      <c r="AI98" s="515"/>
      <c r="AJ98" s="515"/>
      <c r="AK98" s="511" t="str">
        <f t="shared" si="41"/>
        <v/>
      </c>
      <c r="AL98" s="512" t="str">
        <f t="shared" si="41"/>
        <v/>
      </c>
      <c r="AM98" s="512" t="str">
        <f t="shared" si="41"/>
        <v/>
      </c>
      <c r="AN98" s="512" t="str">
        <f t="shared" si="41"/>
        <v/>
      </c>
      <c r="AO98" s="512" t="str">
        <f t="shared" si="41"/>
        <v/>
      </c>
      <c r="AP98" s="512" t="str">
        <f t="shared" si="41"/>
        <v/>
      </c>
      <c r="AQ98" s="513" t="str">
        <f t="shared" si="41"/>
        <v/>
      </c>
      <c r="AR98" s="514" t="str">
        <f t="shared" si="41"/>
        <v/>
      </c>
      <c r="AS98" s="511" t="str">
        <f t="shared" si="41"/>
        <v/>
      </c>
      <c r="AT98" s="511" t="str">
        <f t="shared" si="41"/>
        <v/>
      </c>
      <c r="AU98" s="512" t="str">
        <f t="shared" si="40"/>
        <v/>
      </c>
      <c r="AV98" s="512" t="str">
        <f t="shared" si="40"/>
        <v/>
      </c>
      <c r="AW98" s="512" t="str">
        <f t="shared" si="40"/>
        <v/>
      </c>
      <c r="AX98" s="512" t="str">
        <f t="shared" si="40"/>
        <v/>
      </c>
      <c r="AY98" s="512" t="str">
        <f t="shared" si="40"/>
        <v/>
      </c>
      <c r="AZ98" s="512" t="str">
        <f t="shared" si="40"/>
        <v/>
      </c>
      <c r="BA98" s="512" t="str">
        <f t="shared" si="40"/>
        <v/>
      </c>
      <c r="BB98" s="512" t="str">
        <f t="shared" si="40"/>
        <v/>
      </c>
      <c r="BC98" s="512" t="str">
        <f t="shared" si="40"/>
        <v/>
      </c>
      <c r="BD98" s="512" t="str">
        <f t="shared" si="40"/>
        <v/>
      </c>
      <c r="BE98" s="512" t="str">
        <f t="shared" si="40"/>
        <v/>
      </c>
      <c r="BF98" s="512" t="str">
        <f t="shared" si="40"/>
        <v/>
      </c>
      <c r="BG98" s="512" t="str">
        <f t="shared" si="40"/>
        <v/>
      </c>
      <c r="BH98" s="512" t="str">
        <f t="shared" si="40"/>
        <v/>
      </c>
      <c r="BI98" s="512" t="str">
        <f t="shared" si="40"/>
        <v/>
      </c>
      <c r="BJ98" s="512" t="str">
        <f t="shared" si="40"/>
        <v/>
      </c>
      <c r="BK98" s="512" t="str">
        <f t="shared" si="42"/>
        <v/>
      </c>
      <c r="BL98" s="512" t="str">
        <f t="shared" si="42"/>
        <v/>
      </c>
      <c r="BM98" s="512" t="str">
        <f t="shared" si="42"/>
        <v/>
      </c>
      <c r="BN98" s="512" t="str">
        <f t="shared" si="42"/>
        <v/>
      </c>
      <c r="BO98" s="512" t="str">
        <f t="shared" si="42"/>
        <v/>
      </c>
      <c r="BP98" s="512" t="str">
        <f t="shared" si="42"/>
        <v/>
      </c>
      <c r="BQ98" s="512" t="str">
        <f t="shared" si="42"/>
        <v/>
      </c>
      <c r="BR98" s="512" t="str">
        <f t="shared" si="42"/>
        <v/>
      </c>
      <c r="BS98" s="512" t="str">
        <f t="shared" si="42"/>
        <v/>
      </c>
    </row>
    <row r="99" spans="1:71" s="469" customFormat="1" ht="12.95" customHeight="1" x14ac:dyDescent="0.2">
      <c r="A99" s="509">
        <f t="shared" si="43"/>
        <v>68</v>
      </c>
      <c r="B99" s="516"/>
      <c r="C99" s="540"/>
      <c r="D99" s="516"/>
      <c r="E99" s="540"/>
      <c r="F99" s="516"/>
      <c r="G99" s="540"/>
      <c r="H99" s="516"/>
      <c r="I99" s="540"/>
      <c r="J99" s="516"/>
      <c r="K99" s="540"/>
      <c r="L99" s="516"/>
      <c r="M99" s="540"/>
      <c r="N99" s="516"/>
      <c r="O99" s="540"/>
      <c r="P99" s="516"/>
      <c r="Q99" s="516"/>
      <c r="R99" s="540"/>
      <c r="S99" s="515"/>
      <c r="T99" s="515"/>
      <c r="U99" s="515"/>
      <c r="V99" s="515"/>
      <c r="W99" s="515"/>
      <c r="X99" s="515"/>
      <c r="Y99" s="515"/>
      <c r="Z99" s="515"/>
      <c r="AA99" s="515"/>
      <c r="AB99" s="515"/>
      <c r="AC99" s="515"/>
      <c r="AD99" s="515"/>
      <c r="AE99" s="515"/>
      <c r="AF99" s="515"/>
      <c r="AG99" s="515"/>
      <c r="AH99" s="515"/>
      <c r="AI99" s="515"/>
      <c r="AJ99" s="515"/>
      <c r="AK99" s="511" t="str">
        <f t="shared" si="41"/>
        <v/>
      </c>
      <c r="AL99" s="512" t="str">
        <f t="shared" si="41"/>
        <v/>
      </c>
      <c r="AM99" s="512" t="str">
        <f t="shared" si="41"/>
        <v/>
      </c>
      <c r="AN99" s="512" t="str">
        <f t="shared" si="41"/>
        <v/>
      </c>
      <c r="AO99" s="512" t="str">
        <f t="shared" si="41"/>
        <v/>
      </c>
      <c r="AP99" s="512" t="str">
        <f t="shared" si="41"/>
        <v/>
      </c>
      <c r="AQ99" s="513" t="str">
        <f t="shared" si="41"/>
        <v/>
      </c>
      <c r="AR99" s="514" t="str">
        <f t="shared" si="41"/>
        <v/>
      </c>
      <c r="AS99" s="511" t="str">
        <f t="shared" si="41"/>
        <v/>
      </c>
      <c r="AT99" s="511" t="str">
        <f t="shared" si="41"/>
        <v/>
      </c>
      <c r="AU99" s="512" t="str">
        <f t="shared" si="40"/>
        <v/>
      </c>
      <c r="AV99" s="512" t="str">
        <f t="shared" si="40"/>
        <v/>
      </c>
      <c r="AW99" s="512" t="str">
        <f t="shared" si="40"/>
        <v/>
      </c>
      <c r="AX99" s="512" t="str">
        <f t="shared" si="40"/>
        <v/>
      </c>
      <c r="AY99" s="512" t="str">
        <f t="shared" si="40"/>
        <v/>
      </c>
      <c r="AZ99" s="512" t="str">
        <f t="shared" si="40"/>
        <v/>
      </c>
      <c r="BA99" s="512" t="str">
        <f t="shared" si="40"/>
        <v/>
      </c>
      <c r="BB99" s="512" t="str">
        <f t="shared" si="40"/>
        <v/>
      </c>
      <c r="BC99" s="512" t="str">
        <f t="shared" si="40"/>
        <v/>
      </c>
      <c r="BD99" s="512" t="str">
        <f t="shared" si="40"/>
        <v/>
      </c>
      <c r="BE99" s="512" t="str">
        <f t="shared" si="40"/>
        <v/>
      </c>
      <c r="BF99" s="512" t="str">
        <f t="shared" si="40"/>
        <v/>
      </c>
      <c r="BG99" s="512" t="str">
        <f t="shared" si="40"/>
        <v/>
      </c>
      <c r="BH99" s="512" t="str">
        <f t="shared" si="40"/>
        <v/>
      </c>
      <c r="BI99" s="512" t="str">
        <f t="shared" si="40"/>
        <v/>
      </c>
      <c r="BJ99" s="512" t="str">
        <f t="shared" si="40"/>
        <v/>
      </c>
      <c r="BK99" s="512" t="str">
        <f t="shared" si="42"/>
        <v/>
      </c>
      <c r="BL99" s="512" t="str">
        <f t="shared" si="42"/>
        <v/>
      </c>
      <c r="BM99" s="512" t="str">
        <f t="shared" si="42"/>
        <v/>
      </c>
      <c r="BN99" s="512" t="str">
        <f t="shared" si="42"/>
        <v/>
      </c>
      <c r="BO99" s="512" t="str">
        <f t="shared" si="42"/>
        <v/>
      </c>
      <c r="BP99" s="512" t="str">
        <f t="shared" si="42"/>
        <v/>
      </c>
      <c r="BQ99" s="512" t="str">
        <f t="shared" si="42"/>
        <v/>
      </c>
      <c r="BR99" s="512" t="str">
        <f t="shared" si="42"/>
        <v/>
      </c>
      <c r="BS99" s="512" t="str">
        <f t="shared" si="42"/>
        <v/>
      </c>
    </row>
    <row r="100" spans="1:71" s="469" customFormat="1" ht="12.95" customHeight="1" x14ac:dyDescent="0.2">
      <c r="A100" s="509">
        <f t="shared" si="43"/>
        <v>69</v>
      </c>
      <c r="B100" s="516"/>
      <c r="C100" s="540"/>
      <c r="D100" s="516"/>
      <c r="E100" s="540"/>
      <c r="F100" s="516"/>
      <c r="G100" s="540"/>
      <c r="H100" s="516"/>
      <c r="I100" s="540"/>
      <c r="J100" s="516"/>
      <c r="K100" s="540"/>
      <c r="L100" s="516"/>
      <c r="M100" s="540"/>
      <c r="N100" s="516"/>
      <c r="O100" s="540"/>
      <c r="P100" s="516"/>
      <c r="Q100" s="516"/>
      <c r="R100" s="540"/>
      <c r="S100" s="515"/>
      <c r="T100" s="515"/>
      <c r="U100" s="515"/>
      <c r="V100" s="515"/>
      <c r="W100" s="515"/>
      <c r="X100" s="515"/>
      <c r="Y100" s="515"/>
      <c r="Z100" s="515"/>
      <c r="AA100" s="515"/>
      <c r="AB100" s="515"/>
      <c r="AC100" s="515"/>
      <c r="AD100" s="515"/>
      <c r="AE100" s="515"/>
      <c r="AF100" s="515"/>
      <c r="AG100" s="515"/>
      <c r="AH100" s="515"/>
      <c r="AI100" s="515"/>
      <c r="AJ100" s="515"/>
      <c r="AK100" s="511" t="str">
        <f t="shared" si="41"/>
        <v/>
      </c>
      <c r="AL100" s="512" t="str">
        <f t="shared" si="41"/>
        <v/>
      </c>
      <c r="AM100" s="512" t="str">
        <f t="shared" si="41"/>
        <v/>
      </c>
      <c r="AN100" s="512" t="str">
        <f t="shared" si="41"/>
        <v/>
      </c>
      <c r="AO100" s="512" t="str">
        <f t="shared" si="41"/>
        <v/>
      </c>
      <c r="AP100" s="512" t="str">
        <f t="shared" si="41"/>
        <v/>
      </c>
      <c r="AQ100" s="513" t="str">
        <f t="shared" si="41"/>
        <v/>
      </c>
      <c r="AR100" s="514" t="str">
        <f t="shared" si="41"/>
        <v/>
      </c>
      <c r="AS100" s="511" t="str">
        <f t="shared" si="41"/>
        <v/>
      </c>
      <c r="AT100" s="511" t="str">
        <f t="shared" si="41"/>
        <v/>
      </c>
      <c r="AU100" s="512" t="str">
        <f t="shared" si="40"/>
        <v/>
      </c>
      <c r="AV100" s="512" t="str">
        <f t="shared" si="40"/>
        <v/>
      </c>
      <c r="AW100" s="512" t="str">
        <f t="shared" si="40"/>
        <v/>
      </c>
      <c r="AX100" s="512" t="str">
        <f t="shared" si="40"/>
        <v/>
      </c>
      <c r="AY100" s="512" t="str">
        <f t="shared" si="40"/>
        <v/>
      </c>
      <c r="AZ100" s="512" t="str">
        <f t="shared" si="40"/>
        <v/>
      </c>
      <c r="BA100" s="512" t="str">
        <f t="shared" si="40"/>
        <v/>
      </c>
      <c r="BB100" s="512" t="str">
        <f t="shared" si="40"/>
        <v/>
      </c>
      <c r="BC100" s="512" t="str">
        <f t="shared" si="40"/>
        <v/>
      </c>
      <c r="BD100" s="512" t="str">
        <f t="shared" si="40"/>
        <v/>
      </c>
      <c r="BE100" s="512" t="str">
        <f t="shared" si="40"/>
        <v/>
      </c>
      <c r="BF100" s="512" t="str">
        <f t="shared" si="40"/>
        <v/>
      </c>
      <c r="BG100" s="512" t="str">
        <f t="shared" si="40"/>
        <v/>
      </c>
      <c r="BH100" s="512" t="str">
        <f t="shared" si="40"/>
        <v/>
      </c>
      <c r="BI100" s="512" t="str">
        <f t="shared" si="40"/>
        <v/>
      </c>
      <c r="BJ100" s="512" t="str">
        <f t="shared" si="40"/>
        <v/>
      </c>
      <c r="BK100" s="512" t="str">
        <f t="shared" si="42"/>
        <v/>
      </c>
      <c r="BL100" s="512" t="str">
        <f t="shared" si="42"/>
        <v/>
      </c>
      <c r="BM100" s="512" t="str">
        <f t="shared" si="42"/>
        <v/>
      </c>
      <c r="BN100" s="512" t="str">
        <f t="shared" si="42"/>
        <v/>
      </c>
      <c r="BO100" s="512" t="str">
        <f t="shared" si="42"/>
        <v/>
      </c>
      <c r="BP100" s="512" t="str">
        <f t="shared" si="42"/>
        <v/>
      </c>
      <c r="BQ100" s="512" t="str">
        <f t="shared" si="42"/>
        <v/>
      </c>
      <c r="BR100" s="512" t="str">
        <f t="shared" si="42"/>
        <v/>
      </c>
      <c r="BS100" s="512" t="str">
        <f t="shared" si="42"/>
        <v/>
      </c>
    </row>
    <row r="101" spans="1:71" s="469" customFormat="1" ht="12.95" customHeight="1" x14ac:dyDescent="0.2">
      <c r="A101" s="509">
        <f t="shared" si="43"/>
        <v>70</v>
      </c>
      <c r="B101" s="516"/>
      <c r="C101" s="540"/>
      <c r="D101" s="516"/>
      <c r="E101" s="540"/>
      <c r="F101" s="516"/>
      <c r="G101" s="540"/>
      <c r="H101" s="516"/>
      <c r="I101" s="540"/>
      <c r="J101" s="516"/>
      <c r="K101" s="540"/>
      <c r="L101" s="516"/>
      <c r="M101" s="540"/>
      <c r="N101" s="516"/>
      <c r="O101" s="540"/>
      <c r="P101" s="516"/>
      <c r="Q101" s="516"/>
      <c r="R101" s="540"/>
      <c r="S101" s="515"/>
      <c r="T101" s="515"/>
      <c r="U101" s="515"/>
      <c r="V101" s="515"/>
      <c r="W101" s="515"/>
      <c r="X101" s="515"/>
      <c r="Y101" s="515"/>
      <c r="Z101" s="515"/>
      <c r="AA101" s="515"/>
      <c r="AB101" s="515"/>
      <c r="AC101" s="515"/>
      <c r="AD101" s="515"/>
      <c r="AE101" s="515"/>
      <c r="AF101" s="515"/>
      <c r="AG101" s="515"/>
      <c r="AH101" s="515"/>
      <c r="AI101" s="515"/>
      <c r="AJ101" s="515"/>
      <c r="AK101" s="511" t="str">
        <f t="shared" si="41"/>
        <v/>
      </c>
      <c r="AL101" s="512" t="str">
        <f t="shared" si="41"/>
        <v/>
      </c>
      <c r="AM101" s="512" t="str">
        <f t="shared" si="41"/>
        <v/>
      </c>
      <c r="AN101" s="512" t="str">
        <f t="shared" si="41"/>
        <v/>
      </c>
      <c r="AO101" s="512" t="str">
        <f t="shared" si="41"/>
        <v/>
      </c>
      <c r="AP101" s="512" t="str">
        <f t="shared" si="41"/>
        <v/>
      </c>
      <c r="AQ101" s="513" t="str">
        <f t="shared" si="41"/>
        <v/>
      </c>
      <c r="AR101" s="514" t="str">
        <f t="shared" si="41"/>
        <v/>
      </c>
      <c r="AS101" s="511" t="str">
        <f t="shared" si="41"/>
        <v/>
      </c>
      <c r="AT101" s="511" t="str">
        <f t="shared" si="41"/>
        <v/>
      </c>
      <c r="AU101" s="512" t="str">
        <f t="shared" si="40"/>
        <v/>
      </c>
      <c r="AV101" s="512" t="str">
        <f t="shared" si="40"/>
        <v/>
      </c>
      <c r="AW101" s="512" t="str">
        <f t="shared" si="40"/>
        <v/>
      </c>
      <c r="AX101" s="512" t="str">
        <f t="shared" si="40"/>
        <v/>
      </c>
      <c r="AY101" s="512" t="str">
        <f t="shared" si="40"/>
        <v/>
      </c>
      <c r="AZ101" s="512" t="str">
        <f t="shared" si="40"/>
        <v/>
      </c>
      <c r="BA101" s="512" t="str">
        <f t="shared" si="40"/>
        <v/>
      </c>
      <c r="BB101" s="512" t="str">
        <f t="shared" si="40"/>
        <v/>
      </c>
      <c r="BC101" s="512" t="str">
        <f t="shared" si="40"/>
        <v/>
      </c>
      <c r="BD101" s="512" t="str">
        <f t="shared" si="40"/>
        <v/>
      </c>
      <c r="BE101" s="512" t="str">
        <f t="shared" si="40"/>
        <v/>
      </c>
      <c r="BF101" s="512" t="str">
        <f t="shared" si="40"/>
        <v/>
      </c>
      <c r="BG101" s="512" t="str">
        <f t="shared" si="40"/>
        <v/>
      </c>
      <c r="BH101" s="512" t="str">
        <f t="shared" si="40"/>
        <v/>
      </c>
      <c r="BI101" s="512" t="str">
        <f t="shared" si="40"/>
        <v/>
      </c>
      <c r="BJ101" s="512" t="str">
        <f t="shared" si="40"/>
        <v/>
      </c>
      <c r="BK101" s="512" t="str">
        <f t="shared" si="42"/>
        <v/>
      </c>
      <c r="BL101" s="512" t="str">
        <f t="shared" si="42"/>
        <v/>
      </c>
      <c r="BM101" s="512" t="str">
        <f t="shared" si="42"/>
        <v/>
      </c>
      <c r="BN101" s="512" t="str">
        <f t="shared" si="42"/>
        <v/>
      </c>
      <c r="BO101" s="512" t="str">
        <f t="shared" si="42"/>
        <v/>
      </c>
      <c r="BP101" s="512" t="str">
        <f t="shared" si="42"/>
        <v/>
      </c>
      <c r="BQ101" s="512" t="str">
        <f t="shared" si="42"/>
        <v/>
      </c>
      <c r="BR101" s="512" t="str">
        <f t="shared" si="42"/>
        <v/>
      </c>
      <c r="BS101" s="512" t="str">
        <f t="shared" si="42"/>
        <v/>
      </c>
    </row>
    <row r="102" spans="1:71" s="469" customFormat="1" ht="12.95" customHeight="1" x14ac:dyDescent="0.2">
      <c r="A102" s="509">
        <f t="shared" si="43"/>
        <v>71</v>
      </c>
      <c r="B102" s="516"/>
      <c r="C102" s="540"/>
      <c r="D102" s="516"/>
      <c r="E102" s="540"/>
      <c r="F102" s="516"/>
      <c r="G102" s="540"/>
      <c r="H102" s="516"/>
      <c r="I102" s="540"/>
      <c r="J102" s="516"/>
      <c r="K102" s="540"/>
      <c r="L102" s="516"/>
      <c r="M102" s="540"/>
      <c r="N102" s="516"/>
      <c r="O102" s="540"/>
      <c r="P102" s="516"/>
      <c r="Q102" s="516"/>
      <c r="R102" s="540"/>
      <c r="S102" s="515"/>
      <c r="T102" s="515"/>
      <c r="U102" s="515"/>
      <c r="V102" s="515"/>
      <c r="W102" s="515"/>
      <c r="X102" s="515"/>
      <c r="Y102" s="515"/>
      <c r="Z102" s="515"/>
      <c r="AA102" s="515"/>
      <c r="AB102" s="515"/>
      <c r="AC102" s="515"/>
      <c r="AD102" s="515"/>
      <c r="AE102" s="515"/>
      <c r="AF102" s="515"/>
      <c r="AG102" s="515"/>
      <c r="AH102" s="515"/>
      <c r="AI102" s="515"/>
      <c r="AJ102" s="515"/>
      <c r="AK102" s="511" t="str">
        <f t="shared" si="41"/>
        <v/>
      </c>
      <c r="AL102" s="512" t="str">
        <f t="shared" si="41"/>
        <v/>
      </c>
      <c r="AM102" s="512" t="str">
        <f t="shared" si="41"/>
        <v/>
      </c>
      <c r="AN102" s="512" t="str">
        <f t="shared" si="41"/>
        <v/>
      </c>
      <c r="AO102" s="512" t="str">
        <f t="shared" si="41"/>
        <v/>
      </c>
      <c r="AP102" s="512" t="str">
        <f t="shared" si="41"/>
        <v/>
      </c>
      <c r="AQ102" s="513" t="str">
        <f t="shared" si="41"/>
        <v/>
      </c>
      <c r="AR102" s="514" t="str">
        <f t="shared" si="41"/>
        <v/>
      </c>
      <c r="AS102" s="511" t="str">
        <f t="shared" si="41"/>
        <v/>
      </c>
      <c r="AT102" s="511" t="str">
        <f t="shared" si="41"/>
        <v/>
      </c>
      <c r="AU102" s="512" t="str">
        <f t="shared" si="40"/>
        <v/>
      </c>
      <c r="AV102" s="512" t="str">
        <f t="shared" si="40"/>
        <v/>
      </c>
      <c r="AW102" s="512" t="str">
        <f t="shared" si="40"/>
        <v/>
      </c>
      <c r="AX102" s="512" t="str">
        <f t="shared" si="40"/>
        <v/>
      </c>
      <c r="AY102" s="512" t="str">
        <f t="shared" si="40"/>
        <v/>
      </c>
      <c r="AZ102" s="512" t="str">
        <f t="shared" si="40"/>
        <v/>
      </c>
      <c r="BA102" s="512" t="str">
        <f t="shared" si="40"/>
        <v/>
      </c>
      <c r="BB102" s="512" t="str">
        <f t="shared" si="40"/>
        <v/>
      </c>
      <c r="BC102" s="512" t="str">
        <f t="shared" si="40"/>
        <v/>
      </c>
      <c r="BD102" s="512" t="str">
        <f t="shared" si="40"/>
        <v/>
      </c>
      <c r="BE102" s="512" t="str">
        <f t="shared" si="40"/>
        <v/>
      </c>
      <c r="BF102" s="512" t="str">
        <f t="shared" si="40"/>
        <v/>
      </c>
      <c r="BG102" s="512" t="str">
        <f t="shared" si="40"/>
        <v/>
      </c>
      <c r="BH102" s="512" t="str">
        <f t="shared" si="40"/>
        <v/>
      </c>
      <c r="BI102" s="512" t="str">
        <f t="shared" si="40"/>
        <v/>
      </c>
      <c r="BJ102" s="512" t="str">
        <f t="shared" si="40"/>
        <v/>
      </c>
      <c r="BK102" s="512" t="str">
        <f t="shared" si="42"/>
        <v/>
      </c>
      <c r="BL102" s="512" t="str">
        <f t="shared" si="42"/>
        <v/>
      </c>
      <c r="BM102" s="512" t="str">
        <f t="shared" si="42"/>
        <v/>
      </c>
      <c r="BN102" s="512" t="str">
        <f t="shared" si="42"/>
        <v/>
      </c>
      <c r="BO102" s="512" t="str">
        <f t="shared" si="42"/>
        <v/>
      </c>
      <c r="BP102" s="512" t="str">
        <f t="shared" si="42"/>
        <v/>
      </c>
      <c r="BQ102" s="512" t="str">
        <f t="shared" si="42"/>
        <v/>
      </c>
      <c r="BR102" s="512" t="str">
        <f t="shared" si="42"/>
        <v/>
      </c>
      <c r="BS102" s="512" t="str">
        <f t="shared" si="42"/>
        <v/>
      </c>
    </row>
    <row r="103" spans="1:71" s="469" customFormat="1" ht="12.95" customHeight="1" x14ac:dyDescent="0.2">
      <c r="A103" s="509">
        <f t="shared" si="43"/>
        <v>72</v>
      </c>
      <c r="B103" s="516"/>
      <c r="C103" s="540"/>
      <c r="D103" s="516"/>
      <c r="E103" s="540"/>
      <c r="F103" s="516"/>
      <c r="G103" s="540"/>
      <c r="H103" s="516"/>
      <c r="I103" s="540"/>
      <c r="J103" s="516"/>
      <c r="K103" s="540"/>
      <c r="L103" s="516"/>
      <c r="M103" s="540"/>
      <c r="N103" s="516"/>
      <c r="O103" s="540"/>
      <c r="P103" s="516"/>
      <c r="Q103" s="516"/>
      <c r="R103" s="540"/>
      <c r="S103" s="515"/>
      <c r="T103" s="515"/>
      <c r="U103" s="515"/>
      <c r="V103" s="515"/>
      <c r="W103" s="515"/>
      <c r="X103" s="515"/>
      <c r="Y103" s="515"/>
      <c r="Z103" s="515"/>
      <c r="AA103" s="515"/>
      <c r="AB103" s="515"/>
      <c r="AC103" s="515"/>
      <c r="AD103" s="515"/>
      <c r="AE103" s="515"/>
      <c r="AF103" s="515"/>
      <c r="AG103" s="515"/>
      <c r="AH103" s="515"/>
      <c r="AI103" s="515"/>
      <c r="AJ103" s="515"/>
      <c r="AK103" s="511" t="str">
        <f t="shared" si="41"/>
        <v/>
      </c>
      <c r="AL103" s="512" t="str">
        <f t="shared" si="41"/>
        <v/>
      </c>
      <c r="AM103" s="512" t="str">
        <f t="shared" si="41"/>
        <v/>
      </c>
      <c r="AN103" s="512" t="str">
        <f t="shared" si="41"/>
        <v/>
      </c>
      <c r="AO103" s="512" t="str">
        <f t="shared" si="41"/>
        <v/>
      </c>
      <c r="AP103" s="512" t="str">
        <f t="shared" si="41"/>
        <v/>
      </c>
      <c r="AQ103" s="513" t="str">
        <f t="shared" si="41"/>
        <v/>
      </c>
      <c r="AR103" s="514" t="str">
        <f t="shared" si="41"/>
        <v/>
      </c>
      <c r="AS103" s="511" t="str">
        <f t="shared" si="41"/>
        <v/>
      </c>
      <c r="AT103" s="511" t="str">
        <f t="shared" si="41"/>
        <v/>
      </c>
      <c r="AU103" s="512" t="str">
        <f t="shared" si="40"/>
        <v/>
      </c>
      <c r="AV103" s="512" t="str">
        <f t="shared" si="40"/>
        <v/>
      </c>
      <c r="AW103" s="512" t="str">
        <f t="shared" si="40"/>
        <v/>
      </c>
      <c r="AX103" s="512" t="str">
        <f t="shared" si="40"/>
        <v/>
      </c>
      <c r="AY103" s="512" t="str">
        <f t="shared" si="40"/>
        <v/>
      </c>
      <c r="AZ103" s="512" t="str">
        <f t="shared" si="40"/>
        <v/>
      </c>
      <c r="BA103" s="512" t="str">
        <f t="shared" si="40"/>
        <v/>
      </c>
      <c r="BB103" s="512" t="str">
        <f t="shared" si="40"/>
        <v/>
      </c>
      <c r="BC103" s="512" t="str">
        <f t="shared" si="40"/>
        <v/>
      </c>
      <c r="BD103" s="512" t="str">
        <f t="shared" si="40"/>
        <v/>
      </c>
      <c r="BE103" s="512" t="str">
        <f t="shared" si="40"/>
        <v/>
      </c>
      <c r="BF103" s="512" t="str">
        <f t="shared" si="40"/>
        <v/>
      </c>
      <c r="BG103" s="512" t="str">
        <f t="shared" si="40"/>
        <v/>
      </c>
      <c r="BH103" s="512" t="str">
        <f t="shared" si="40"/>
        <v/>
      </c>
      <c r="BI103" s="512" t="str">
        <f t="shared" si="40"/>
        <v/>
      </c>
      <c r="BJ103" s="512" t="str">
        <f t="shared" si="40"/>
        <v/>
      </c>
      <c r="BK103" s="512" t="str">
        <f t="shared" si="42"/>
        <v/>
      </c>
      <c r="BL103" s="512" t="str">
        <f t="shared" si="42"/>
        <v/>
      </c>
      <c r="BM103" s="512" t="str">
        <f t="shared" si="42"/>
        <v/>
      </c>
      <c r="BN103" s="512" t="str">
        <f t="shared" si="42"/>
        <v/>
      </c>
      <c r="BO103" s="512" t="str">
        <f t="shared" si="42"/>
        <v/>
      </c>
      <c r="BP103" s="512" t="str">
        <f t="shared" si="42"/>
        <v/>
      </c>
      <c r="BQ103" s="512" t="str">
        <f t="shared" si="42"/>
        <v/>
      </c>
      <c r="BR103" s="512" t="str">
        <f t="shared" si="42"/>
        <v/>
      </c>
      <c r="BS103" s="512" t="str">
        <f t="shared" si="42"/>
        <v/>
      </c>
    </row>
    <row r="104" spans="1:71" s="469" customFormat="1" ht="12.95" customHeight="1" x14ac:dyDescent="0.2">
      <c r="A104" s="509">
        <f t="shared" si="43"/>
        <v>73</v>
      </c>
      <c r="B104" s="516"/>
      <c r="C104" s="540"/>
      <c r="D104" s="516"/>
      <c r="E104" s="540"/>
      <c r="F104" s="516"/>
      <c r="G104" s="540"/>
      <c r="H104" s="516"/>
      <c r="I104" s="540"/>
      <c r="J104" s="516"/>
      <c r="K104" s="540"/>
      <c r="L104" s="516"/>
      <c r="M104" s="540"/>
      <c r="N104" s="516"/>
      <c r="O104" s="540"/>
      <c r="P104" s="516"/>
      <c r="Q104" s="516"/>
      <c r="R104" s="540"/>
      <c r="S104" s="515"/>
      <c r="T104" s="515"/>
      <c r="U104" s="515"/>
      <c r="V104" s="515"/>
      <c r="W104" s="515"/>
      <c r="X104" s="515"/>
      <c r="Y104" s="515"/>
      <c r="Z104" s="515"/>
      <c r="AA104" s="515"/>
      <c r="AB104" s="515"/>
      <c r="AC104" s="515"/>
      <c r="AD104" s="515"/>
      <c r="AE104" s="515"/>
      <c r="AF104" s="515"/>
      <c r="AG104" s="515"/>
      <c r="AH104" s="515"/>
      <c r="AI104" s="515"/>
      <c r="AJ104" s="515"/>
      <c r="AK104" s="511" t="str">
        <f t="shared" si="41"/>
        <v/>
      </c>
      <c r="AL104" s="512" t="str">
        <f t="shared" si="41"/>
        <v/>
      </c>
      <c r="AM104" s="512" t="str">
        <f t="shared" si="41"/>
        <v/>
      </c>
      <c r="AN104" s="512" t="str">
        <f t="shared" si="41"/>
        <v/>
      </c>
      <c r="AO104" s="512" t="str">
        <f t="shared" si="41"/>
        <v/>
      </c>
      <c r="AP104" s="512" t="str">
        <f t="shared" si="41"/>
        <v/>
      </c>
      <c r="AQ104" s="513" t="str">
        <f t="shared" si="41"/>
        <v/>
      </c>
      <c r="AR104" s="514" t="str">
        <f t="shared" si="41"/>
        <v/>
      </c>
      <c r="AS104" s="511" t="str">
        <f t="shared" si="41"/>
        <v/>
      </c>
      <c r="AT104" s="511" t="str">
        <f t="shared" si="41"/>
        <v/>
      </c>
      <c r="AU104" s="512" t="str">
        <f t="shared" si="40"/>
        <v/>
      </c>
      <c r="AV104" s="512" t="str">
        <f t="shared" si="40"/>
        <v/>
      </c>
      <c r="AW104" s="512" t="str">
        <f t="shared" si="40"/>
        <v/>
      </c>
      <c r="AX104" s="512" t="str">
        <f t="shared" si="40"/>
        <v/>
      </c>
      <c r="AY104" s="512" t="str">
        <f t="shared" si="40"/>
        <v/>
      </c>
      <c r="AZ104" s="512" t="str">
        <f t="shared" si="40"/>
        <v/>
      </c>
      <c r="BA104" s="512" t="str">
        <f t="shared" si="40"/>
        <v/>
      </c>
      <c r="BB104" s="512" t="str">
        <f t="shared" si="40"/>
        <v/>
      </c>
      <c r="BC104" s="512" t="str">
        <f t="shared" si="40"/>
        <v/>
      </c>
      <c r="BD104" s="512" t="str">
        <f t="shared" si="40"/>
        <v/>
      </c>
      <c r="BE104" s="512" t="str">
        <f t="shared" si="40"/>
        <v/>
      </c>
      <c r="BF104" s="512" t="str">
        <f t="shared" si="40"/>
        <v/>
      </c>
      <c r="BG104" s="512" t="str">
        <f t="shared" si="40"/>
        <v/>
      </c>
      <c r="BH104" s="512" t="str">
        <f t="shared" si="40"/>
        <v/>
      </c>
      <c r="BI104" s="512" t="str">
        <f t="shared" si="40"/>
        <v/>
      </c>
      <c r="BJ104" s="512" t="str">
        <f t="shared" si="40"/>
        <v/>
      </c>
      <c r="BK104" s="512" t="str">
        <f t="shared" si="42"/>
        <v/>
      </c>
      <c r="BL104" s="512" t="str">
        <f t="shared" si="42"/>
        <v/>
      </c>
      <c r="BM104" s="512" t="str">
        <f t="shared" si="42"/>
        <v/>
      </c>
      <c r="BN104" s="512" t="str">
        <f t="shared" si="42"/>
        <v/>
      </c>
      <c r="BO104" s="512" t="str">
        <f t="shared" si="42"/>
        <v/>
      </c>
      <c r="BP104" s="512" t="str">
        <f t="shared" si="42"/>
        <v/>
      </c>
      <c r="BQ104" s="512" t="str">
        <f t="shared" si="42"/>
        <v/>
      </c>
      <c r="BR104" s="512" t="str">
        <f t="shared" si="42"/>
        <v/>
      </c>
      <c r="BS104" s="512" t="str">
        <f t="shared" si="42"/>
        <v/>
      </c>
    </row>
    <row r="105" spans="1:71" s="469" customFormat="1" ht="12.95" customHeight="1" x14ac:dyDescent="0.2">
      <c r="A105" s="509">
        <f t="shared" si="43"/>
        <v>74</v>
      </c>
      <c r="B105" s="516"/>
      <c r="C105" s="540"/>
      <c r="D105" s="516"/>
      <c r="E105" s="540"/>
      <c r="F105" s="516"/>
      <c r="G105" s="540"/>
      <c r="H105" s="516"/>
      <c r="I105" s="540"/>
      <c r="J105" s="516"/>
      <c r="K105" s="540"/>
      <c r="L105" s="516"/>
      <c r="M105" s="540"/>
      <c r="N105" s="516"/>
      <c r="O105" s="540"/>
      <c r="P105" s="516"/>
      <c r="Q105" s="516"/>
      <c r="R105" s="540"/>
      <c r="S105" s="515"/>
      <c r="T105" s="515"/>
      <c r="U105" s="515"/>
      <c r="V105" s="515"/>
      <c r="W105" s="515"/>
      <c r="X105" s="515"/>
      <c r="Y105" s="515"/>
      <c r="Z105" s="515"/>
      <c r="AA105" s="515"/>
      <c r="AB105" s="515"/>
      <c r="AC105" s="515"/>
      <c r="AD105" s="515"/>
      <c r="AE105" s="515"/>
      <c r="AF105" s="515"/>
      <c r="AG105" s="515"/>
      <c r="AH105" s="515"/>
      <c r="AI105" s="515"/>
      <c r="AJ105" s="515"/>
      <c r="AK105" s="511" t="str">
        <f t="shared" si="41"/>
        <v/>
      </c>
      <c r="AL105" s="512" t="str">
        <f t="shared" si="41"/>
        <v/>
      </c>
      <c r="AM105" s="512" t="str">
        <f t="shared" si="41"/>
        <v/>
      </c>
      <c r="AN105" s="512" t="str">
        <f t="shared" si="41"/>
        <v/>
      </c>
      <c r="AO105" s="512" t="str">
        <f t="shared" si="41"/>
        <v/>
      </c>
      <c r="AP105" s="512" t="str">
        <f t="shared" si="41"/>
        <v/>
      </c>
      <c r="AQ105" s="513" t="str">
        <f t="shared" si="41"/>
        <v/>
      </c>
      <c r="AR105" s="514" t="str">
        <f t="shared" si="41"/>
        <v/>
      </c>
      <c r="AS105" s="511" t="str">
        <f t="shared" si="41"/>
        <v/>
      </c>
      <c r="AT105" s="511" t="str">
        <f t="shared" si="41"/>
        <v/>
      </c>
      <c r="AU105" s="512" t="str">
        <f t="shared" si="40"/>
        <v/>
      </c>
      <c r="AV105" s="512" t="str">
        <f t="shared" si="40"/>
        <v/>
      </c>
      <c r="AW105" s="512" t="str">
        <f t="shared" si="40"/>
        <v/>
      </c>
      <c r="AX105" s="512" t="str">
        <f t="shared" si="40"/>
        <v/>
      </c>
      <c r="AY105" s="512" t="str">
        <f t="shared" si="40"/>
        <v/>
      </c>
      <c r="AZ105" s="512" t="str">
        <f t="shared" si="40"/>
        <v/>
      </c>
      <c r="BA105" s="512" t="str">
        <f t="shared" si="40"/>
        <v/>
      </c>
      <c r="BB105" s="512" t="str">
        <f t="shared" si="40"/>
        <v/>
      </c>
      <c r="BC105" s="512" t="str">
        <f t="shared" si="40"/>
        <v/>
      </c>
      <c r="BD105" s="512" t="str">
        <f t="shared" si="40"/>
        <v/>
      </c>
      <c r="BE105" s="512" t="str">
        <f t="shared" si="40"/>
        <v/>
      </c>
      <c r="BF105" s="512" t="str">
        <f t="shared" si="40"/>
        <v/>
      </c>
      <c r="BG105" s="512" t="str">
        <f t="shared" si="40"/>
        <v/>
      </c>
      <c r="BH105" s="512" t="str">
        <f t="shared" si="40"/>
        <v/>
      </c>
      <c r="BI105" s="512" t="str">
        <f t="shared" si="40"/>
        <v/>
      </c>
      <c r="BJ105" s="512" t="str">
        <f t="shared" si="40"/>
        <v/>
      </c>
      <c r="BK105" s="512" t="str">
        <f t="shared" si="42"/>
        <v/>
      </c>
      <c r="BL105" s="512" t="str">
        <f t="shared" si="42"/>
        <v/>
      </c>
      <c r="BM105" s="512" t="str">
        <f t="shared" si="42"/>
        <v/>
      </c>
      <c r="BN105" s="512" t="str">
        <f t="shared" si="42"/>
        <v/>
      </c>
      <c r="BO105" s="512" t="str">
        <f t="shared" si="42"/>
        <v/>
      </c>
      <c r="BP105" s="512" t="str">
        <f t="shared" si="42"/>
        <v/>
      </c>
      <c r="BQ105" s="512" t="str">
        <f t="shared" si="42"/>
        <v/>
      </c>
      <c r="BR105" s="512" t="str">
        <f t="shared" si="42"/>
        <v/>
      </c>
      <c r="BS105" s="512" t="str">
        <f t="shared" si="42"/>
        <v/>
      </c>
    </row>
    <row r="106" spans="1:71" s="469" customFormat="1" ht="12.95" customHeight="1" x14ac:dyDescent="0.2">
      <c r="A106" s="509">
        <f t="shared" si="43"/>
        <v>75</v>
      </c>
      <c r="B106" s="516"/>
      <c r="C106" s="540"/>
      <c r="D106" s="516"/>
      <c r="E106" s="540"/>
      <c r="F106" s="516"/>
      <c r="G106" s="540"/>
      <c r="H106" s="516"/>
      <c r="I106" s="540"/>
      <c r="J106" s="516"/>
      <c r="K106" s="540"/>
      <c r="L106" s="516"/>
      <c r="M106" s="540"/>
      <c r="N106" s="516"/>
      <c r="O106" s="540"/>
      <c r="P106" s="516"/>
      <c r="Q106" s="516"/>
      <c r="R106" s="540"/>
      <c r="S106" s="515"/>
      <c r="T106" s="515"/>
      <c r="U106" s="515"/>
      <c r="V106" s="515"/>
      <c r="W106" s="515"/>
      <c r="X106" s="515"/>
      <c r="Y106" s="515"/>
      <c r="Z106" s="515"/>
      <c r="AA106" s="515"/>
      <c r="AB106" s="515"/>
      <c r="AC106" s="515"/>
      <c r="AD106" s="515"/>
      <c r="AE106" s="515"/>
      <c r="AF106" s="515"/>
      <c r="AG106" s="515"/>
      <c r="AH106" s="515"/>
      <c r="AI106" s="515"/>
      <c r="AJ106" s="515"/>
      <c r="AK106" s="511" t="str">
        <f t="shared" si="41"/>
        <v/>
      </c>
      <c r="AL106" s="512" t="str">
        <f t="shared" si="41"/>
        <v/>
      </c>
      <c r="AM106" s="512" t="str">
        <f t="shared" si="41"/>
        <v/>
      </c>
      <c r="AN106" s="512" t="str">
        <f t="shared" si="41"/>
        <v/>
      </c>
      <c r="AO106" s="512" t="str">
        <f t="shared" si="41"/>
        <v/>
      </c>
      <c r="AP106" s="512" t="str">
        <f t="shared" si="41"/>
        <v/>
      </c>
      <c r="AQ106" s="513" t="str">
        <f t="shared" si="41"/>
        <v/>
      </c>
      <c r="AR106" s="514" t="str">
        <f t="shared" si="41"/>
        <v/>
      </c>
      <c r="AS106" s="511" t="str">
        <f t="shared" si="41"/>
        <v/>
      </c>
      <c r="AT106" s="511" t="str">
        <f t="shared" si="41"/>
        <v/>
      </c>
      <c r="AU106" s="512" t="str">
        <f t="shared" si="40"/>
        <v/>
      </c>
      <c r="AV106" s="512" t="str">
        <f t="shared" si="40"/>
        <v/>
      </c>
      <c r="AW106" s="512" t="str">
        <f t="shared" si="40"/>
        <v/>
      </c>
      <c r="AX106" s="512" t="str">
        <f t="shared" si="40"/>
        <v/>
      </c>
      <c r="AY106" s="512" t="str">
        <f t="shared" si="40"/>
        <v/>
      </c>
      <c r="AZ106" s="512" t="str">
        <f t="shared" si="40"/>
        <v/>
      </c>
      <c r="BA106" s="512" t="str">
        <f t="shared" si="40"/>
        <v/>
      </c>
      <c r="BB106" s="512" t="str">
        <f t="shared" si="40"/>
        <v/>
      </c>
      <c r="BC106" s="512" t="str">
        <f t="shared" si="40"/>
        <v/>
      </c>
      <c r="BD106" s="512" t="str">
        <f t="shared" si="40"/>
        <v/>
      </c>
      <c r="BE106" s="512" t="str">
        <f t="shared" si="40"/>
        <v/>
      </c>
      <c r="BF106" s="512" t="str">
        <f t="shared" si="40"/>
        <v/>
      </c>
      <c r="BG106" s="512" t="str">
        <f t="shared" si="40"/>
        <v/>
      </c>
      <c r="BH106" s="512" t="str">
        <f t="shared" si="40"/>
        <v/>
      </c>
      <c r="BI106" s="512" t="str">
        <f t="shared" si="40"/>
        <v/>
      </c>
      <c r="BJ106" s="512" t="str">
        <f t="shared" si="40"/>
        <v/>
      </c>
      <c r="BK106" s="512" t="str">
        <f t="shared" si="42"/>
        <v/>
      </c>
      <c r="BL106" s="512" t="str">
        <f t="shared" si="42"/>
        <v/>
      </c>
      <c r="BM106" s="512" t="str">
        <f t="shared" si="42"/>
        <v/>
      </c>
      <c r="BN106" s="512" t="str">
        <f t="shared" si="42"/>
        <v/>
      </c>
      <c r="BO106" s="512" t="str">
        <f t="shared" si="42"/>
        <v/>
      </c>
      <c r="BP106" s="512" t="str">
        <f t="shared" si="42"/>
        <v/>
      </c>
      <c r="BQ106" s="512" t="str">
        <f t="shared" si="42"/>
        <v/>
      </c>
      <c r="BR106" s="512" t="str">
        <f t="shared" si="42"/>
        <v/>
      </c>
      <c r="BS106" s="512" t="str">
        <f t="shared" si="42"/>
        <v/>
      </c>
    </row>
    <row r="107" spans="1:71" s="469" customFormat="1" ht="12.95" customHeight="1" x14ac:dyDescent="0.2">
      <c r="A107" s="509">
        <f t="shared" si="43"/>
        <v>76</v>
      </c>
      <c r="B107" s="516"/>
      <c r="C107" s="540"/>
      <c r="D107" s="516"/>
      <c r="E107" s="540"/>
      <c r="F107" s="516"/>
      <c r="G107" s="540"/>
      <c r="H107" s="516"/>
      <c r="I107" s="540"/>
      <c r="J107" s="516"/>
      <c r="K107" s="540"/>
      <c r="L107" s="516"/>
      <c r="M107" s="540"/>
      <c r="N107" s="516"/>
      <c r="O107" s="540"/>
      <c r="P107" s="516"/>
      <c r="Q107" s="516"/>
      <c r="R107" s="540"/>
      <c r="S107" s="515"/>
      <c r="T107" s="515"/>
      <c r="U107" s="515"/>
      <c r="V107" s="515"/>
      <c r="W107" s="515"/>
      <c r="X107" s="515"/>
      <c r="Y107" s="515"/>
      <c r="Z107" s="515"/>
      <c r="AA107" s="515"/>
      <c r="AB107" s="515"/>
      <c r="AC107" s="515"/>
      <c r="AD107" s="515"/>
      <c r="AE107" s="515"/>
      <c r="AF107" s="515"/>
      <c r="AG107" s="515"/>
      <c r="AH107" s="515"/>
      <c r="AI107" s="515"/>
      <c r="AJ107" s="515"/>
      <c r="AK107" s="511" t="str">
        <f t="shared" si="41"/>
        <v/>
      </c>
      <c r="AL107" s="512" t="str">
        <f t="shared" si="41"/>
        <v/>
      </c>
      <c r="AM107" s="512" t="str">
        <f t="shared" si="41"/>
        <v/>
      </c>
      <c r="AN107" s="512" t="str">
        <f t="shared" si="41"/>
        <v/>
      </c>
      <c r="AO107" s="512" t="str">
        <f t="shared" si="41"/>
        <v/>
      </c>
      <c r="AP107" s="512" t="str">
        <f t="shared" si="41"/>
        <v/>
      </c>
      <c r="AQ107" s="513" t="str">
        <f t="shared" si="41"/>
        <v/>
      </c>
      <c r="AR107" s="514" t="str">
        <f t="shared" si="41"/>
        <v/>
      </c>
      <c r="AS107" s="511" t="str">
        <f t="shared" si="41"/>
        <v/>
      </c>
      <c r="AT107" s="511" t="str">
        <f t="shared" si="41"/>
        <v/>
      </c>
      <c r="AU107" s="512" t="str">
        <f t="shared" si="40"/>
        <v/>
      </c>
      <c r="AV107" s="512" t="str">
        <f t="shared" si="40"/>
        <v/>
      </c>
      <c r="AW107" s="512" t="str">
        <f t="shared" si="40"/>
        <v/>
      </c>
      <c r="AX107" s="512" t="str">
        <f t="shared" si="40"/>
        <v/>
      </c>
      <c r="AY107" s="512" t="str">
        <f t="shared" si="40"/>
        <v/>
      </c>
      <c r="AZ107" s="512" t="str">
        <f t="shared" si="40"/>
        <v/>
      </c>
      <c r="BA107" s="512" t="str">
        <f t="shared" si="40"/>
        <v/>
      </c>
      <c r="BB107" s="512" t="str">
        <f t="shared" si="40"/>
        <v/>
      </c>
      <c r="BC107" s="512" t="str">
        <f t="shared" si="40"/>
        <v/>
      </c>
      <c r="BD107" s="512" t="str">
        <f t="shared" si="40"/>
        <v/>
      </c>
      <c r="BE107" s="512" t="str">
        <f t="shared" si="40"/>
        <v/>
      </c>
      <c r="BF107" s="512" t="str">
        <f t="shared" si="40"/>
        <v/>
      </c>
      <c r="BG107" s="512" t="str">
        <f t="shared" si="40"/>
        <v/>
      </c>
      <c r="BH107" s="512" t="str">
        <f t="shared" si="40"/>
        <v/>
      </c>
      <c r="BI107" s="512" t="str">
        <f t="shared" si="40"/>
        <v/>
      </c>
      <c r="BJ107" s="512" t="str">
        <f t="shared" si="40"/>
        <v/>
      </c>
      <c r="BK107" s="512" t="str">
        <f t="shared" si="42"/>
        <v/>
      </c>
      <c r="BL107" s="512" t="str">
        <f t="shared" si="42"/>
        <v/>
      </c>
      <c r="BM107" s="512" t="str">
        <f t="shared" si="42"/>
        <v/>
      </c>
      <c r="BN107" s="512" t="str">
        <f t="shared" si="42"/>
        <v/>
      </c>
      <c r="BO107" s="512" t="str">
        <f t="shared" si="42"/>
        <v/>
      </c>
      <c r="BP107" s="512" t="str">
        <f t="shared" si="42"/>
        <v/>
      </c>
      <c r="BQ107" s="512" t="str">
        <f t="shared" si="42"/>
        <v/>
      </c>
      <c r="BR107" s="512" t="str">
        <f t="shared" si="42"/>
        <v/>
      </c>
      <c r="BS107" s="512" t="str">
        <f t="shared" si="42"/>
        <v/>
      </c>
    </row>
    <row r="108" spans="1:71" s="469" customFormat="1" ht="12.95" customHeight="1" x14ac:dyDescent="0.2">
      <c r="A108" s="509">
        <f t="shared" si="43"/>
        <v>77</v>
      </c>
      <c r="B108" s="516"/>
      <c r="C108" s="540"/>
      <c r="D108" s="516"/>
      <c r="E108" s="540"/>
      <c r="F108" s="516"/>
      <c r="G108" s="540"/>
      <c r="H108" s="516"/>
      <c r="I108" s="540"/>
      <c r="J108" s="516"/>
      <c r="K108" s="540"/>
      <c r="L108" s="516"/>
      <c r="M108" s="540"/>
      <c r="N108" s="516"/>
      <c r="O108" s="540"/>
      <c r="P108" s="516"/>
      <c r="Q108" s="516"/>
      <c r="R108" s="540"/>
      <c r="S108" s="515"/>
      <c r="T108" s="515"/>
      <c r="U108" s="515"/>
      <c r="V108" s="515"/>
      <c r="W108" s="515"/>
      <c r="X108" s="515"/>
      <c r="Y108" s="515"/>
      <c r="Z108" s="515"/>
      <c r="AA108" s="515"/>
      <c r="AB108" s="515"/>
      <c r="AC108" s="515"/>
      <c r="AD108" s="515"/>
      <c r="AE108" s="515"/>
      <c r="AF108" s="515"/>
      <c r="AG108" s="515"/>
      <c r="AH108" s="515"/>
      <c r="AI108" s="515"/>
      <c r="AJ108" s="515"/>
      <c r="AK108" s="511" t="str">
        <f t="shared" si="41"/>
        <v/>
      </c>
      <c r="AL108" s="512" t="str">
        <f t="shared" si="41"/>
        <v/>
      </c>
      <c r="AM108" s="512" t="str">
        <f t="shared" si="41"/>
        <v/>
      </c>
      <c r="AN108" s="512" t="str">
        <f t="shared" si="41"/>
        <v/>
      </c>
      <c r="AO108" s="512" t="str">
        <f t="shared" si="41"/>
        <v/>
      </c>
      <c r="AP108" s="512" t="str">
        <f t="shared" si="41"/>
        <v/>
      </c>
      <c r="AQ108" s="513" t="str">
        <f t="shared" si="41"/>
        <v/>
      </c>
      <c r="AR108" s="514" t="str">
        <f t="shared" si="41"/>
        <v/>
      </c>
      <c r="AS108" s="511" t="str">
        <f t="shared" si="41"/>
        <v/>
      </c>
      <c r="AT108" s="511" t="str">
        <f t="shared" si="41"/>
        <v/>
      </c>
      <c r="AU108" s="512" t="str">
        <f t="shared" si="40"/>
        <v/>
      </c>
      <c r="AV108" s="512" t="str">
        <f t="shared" si="40"/>
        <v/>
      </c>
      <c r="AW108" s="512" t="str">
        <f t="shared" si="40"/>
        <v/>
      </c>
      <c r="AX108" s="512" t="str">
        <f t="shared" si="40"/>
        <v/>
      </c>
      <c r="AY108" s="512" t="str">
        <f t="shared" si="40"/>
        <v/>
      </c>
      <c r="AZ108" s="512" t="str">
        <f t="shared" si="40"/>
        <v/>
      </c>
      <c r="BA108" s="512" t="str">
        <f t="shared" si="40"/>
        <v/>
      </c>
      <c r="BB108" s="512" t="str">
        <f t="shared" si="40"/>
        <v/>
      </c>
      <c r="BC108" s="512" t="str">
        <f t="shared" si="40"/>
        <v/>
      </c>
      <c r="BD108" s="512" t="str">
        <f t="shared" si="40"/>
        <v/>
      </c>
      <c r="BE108" s="512" t="str">
        <f t="shared" si="40"/>
        <v/>
      </c>
      <c r="BF108" s="512" t="str">
        <f t="shared" si="40"/>
        <v/>
      </c>
      <c r="BG108" s="512" t="str">
        <f t="shared" si="40"/>
        <v/>
      </c>
      <c r="BH108" s="512" t="str">
        <f t="shared" si="40"/>
        <v/>
      </c>
      <c r="BI108" s="512" t="str">
        <f t="shared" si="40"/>
        <v/>
      </c>
      <c r="BJ108" s="512" t="str">
        <f t="shared" si="40"/>
        <v/>
      </c>
      <c r="BK108" s="512" t="str">
        <f t="shared" si="42"/>
        <v/>
      </c>
      <c r="BL108" s="512" t="str">
        <f t="shared" si="42"/>
        <v/>
      </c>
      <c r="BM108" s="512" t="str">
        <f t="shared" si="42"/>
        <v/>
      </c>
      <c r="BN108" s="512" t="str">
        <f t="shared" si="42"/>
        <v/>
      </c>
      <c r="BO108" s="512" t="str">
        <f t="shared" si="42"/>
        <v/>
      </c>
      <c r="BP108" s="512" t="str">
        <f t="shared" si="42"/>
        <v/>
      </c>
      <c r="BQ108" s="512" t="str">
        <f t="shared" si="42"/>
        <v/>
      </c>
      <c r="BR108" s="512" t="str">
        <f t="shared" si="42"/>
        <v/>
      </c>
      <c r="BS108" s="512" t="str">
        <f t="shared" si="42"/>
        <v/>
      </c>
    </row>
    <row r="109" spans="1:71" s="469" customFormat="1" ht="12.95" customHeight="1" x14ac:dyDescent="0.2">
      <c r="A109" s="509">
        <f t="shared" si="43"/>
        <v>78</v>
      </c>
      <c r="B109" s="516"/>
      <c r="C109" s="540"/>
      <c r="D109" s="516"/>
      <c r="E109" s="540"/>
      <c r="F109" s="516"/>
      <c r="G109" s="540"/>
      <c r="H109" s="516"/>
      <c r="I109" s="540"/>
      <c r="J109" s="516"/>
      <c r="K109" s="540"/>
      <c r="L109" s="516"/>
      <c r="M109" s="540"/>
      <c r="N109" s="516"/>
      <c r="O109" s="540"/>
      <c r="P109" s="516"/>
      <c r="Q109" s="516"/>
      <c r="R109" s="540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  <c r="AC109" s="515"/>
      <c r="AD109" s="515"/>
      <c r="AE109" s="515"/>
      <c r="AF109" s="515"/>
      <c r="AG109" s="515"/>
      <c r="AH109" s="515"/>
      <c r="AI109" s="515"/>
      <c r="AJ109" s="515"/>
      <c r="AK109" s="511" t="str">
        <f t="shared" si="41"/>
        <v/>
      </c>
      <c r="AL109" s="512" t="str">
        <f t="shared" si="41"/>
        <v/>
      </c>
      <c r="AM109" s="512" t="str">
        <f t="shared" si="41"/>
        <v/>
      </c>
      <c r="AN109" s="512" t="str">
        <f t="shared" si="41"/>
        <v/>
      </c>
      <c r="AO109" s="512" t="str">
        <f t="shared" si="41"/>
        <v/>
      </c>
      <c r="AP109" s="512" t="str">
        <f t="shared" si="41"/>
        <v/>
      </c>
      <c r="AQ109" s="513" t="str">
        <f t="shared" si="41"/>
        <v/>
      </c>
      <c r="AR109" s="514" t="str">
        <f t="shared" si="41"/>
        <v/>
      </c>
      <c r="AS109" s="511" t="str">
        <f t="shared" si="41"/>
        <v/>
      </c>
      <c r="AT109" s="511" t="str">
        <f t="shared" si="41"/>
        <v/>
      </c>
      <c r="AU109" s="512" t="str">
        <f t="shared" si="40"/>
        <v/>
      </c>
      <c r="AV109" s="512" t="str">
        <f t="shared" si="40"/>
        <v/>
      </c>
      <c r="AW109" s="512" t="str">
        <f t="shared" si="40"/>
        <v/>
      </c>
      <c r="AX109" s="512" t="str">
        <f t="shared" si="40"/>
        <v/>
      </c>
      <c r="AY109" s="512" t="str">
        <f t="shared" si="40"/>
        <v/>
      </c>
      <c r="AZ109" s="512" t="str">
        <f t="shared" si="40"/>
        <v/>
      </c>
      <c r="BA109" s="512" t="str">
        <f t="shared" si="40"/>
        <v/>
      </c>
      <c r="BB109" s="512" t="str">
        <f t="shared" si="40"/>
        <v/>
      </c>
      <c r="BC109" s="512" t="str">
        <f t="shared" si="40"/>
        <v/>
      </c>
      <c r="BD109" s="512" t="str">
        <f t="shared" si="40"/>
        <v/>
      </c>
      <c r="BE109" s="512" t="str">
        <f t="shared" si="40"/>
        <v/>
      </c>
      <c r="BF109" s="512" t="str">
        <f t="shared" si="40"/>
        <v/>
      </c>
      <c r="BG109" s="512" t="str">
        <f t="shared" si="40"/>
        <v/>
      </c>
      <c r="BH109" s="512" t="str">
        <f t="shared" si="40"/>
        <v/>
      </c>
      <c r="BI109" s="512" t="str">
        <f t="shared" si="40"/>
        <v/>
      </c>
      <c r="BJ109" s="512" t="str">
        <f t="shared" si="40"/>
        <v/>
      </c>
      <c r="BK109" s="512" t="str">
        <f t="shared" si="42"/>
        <v/>
      </c>
      <c r="BL109" s="512" t="str">
        <f t="shared" si="42"/>
        <v/>
      </c>
      <c r="BM109" s="512" t="str">
        <f t="shared" si="42"/>
        <v/>
      </c>
      <c r="BN109" s="512" t="str">
        <f t="shared" si="42"/>
        <v/>
      </c>
      <c r="BO109" s="512" t="str">
        <f t="shared" si="42"/>
        <v/>
      </c>
      <c r="BP109" s="512" t="str">
        <f t="shared" si="42"/>
        <v/>
      </c>
      <c r="BQ109" s="512" t="str">
        <f t="shared" si="42"/>
        <v/>
      </c>
      <c r="BR109" s="512" t="str">
        <f t="shared" si="42"/>
        <v/>
      </c>
      <c r="BS109" s="512" t="str">
        <f t="shared" si="42"/>
        <v/>
      </c>
    </row>
    <row r="110" spans="1:71" s="469" customFormat="1" ht="12.95" customHeight="1" x14ac:dyDescent="0.2">
      <c r="A110" s="509">
        <f t="shared" si="43"/>
        <v>79</v>
      </c>
      <c r="B110" s="516"/>
      <c r="C110" s="540"/>
      <c r="D110" s="516"/>
      <c r="E110" s="540"/>
      <c r="F110" s="516"/>
      <c r="G110" s="540"/>
      <c r="H110" s="516"/>
      <c r="I110" s="540"/>
      <c r="J110" s="516"/>
      <c r="K110" s="540"/>
      <c r="L110" s="516"/>
      <c r="M110" s="540"/>
      <c r="N110" s="516"/>
      <c r="O110" s="540"/>
      <c r="P110" s="516"/>
      <c r="Q110" s="516"/>
      <c r="R110" s="540"/>
      <c r="S110" s="515"/>
      <c r="T110" s="515"/>
      <c r="U110" s="515"/>
      <c r="V110" s="515"/>
      <c r="W110" s="515"/>
      <c r="X110" s="515"/>
      <c r="Y110" s="515"/>
      <c r="Z110" s="515"/>
      <c r="AA110" s="515"/>
      <c r="AB110" s="515"/>
      <c r="AC110" s="515"/>
      <c r="AD110" s="515"/>
      <c r="AE110" s="515"/>
      <c r="AF110" s="515"/>
      <c r="AG110" s="515"/>
      <c r="AH110" s="515"/>
      <c r="AI110" s="515"/>
      <c r="AJ110" s="515"/>
      <c r="AK110" s="511" t="str">
        <f t="shared" si="41"/>
        <v/>
      </c>
      <c r="AL110" s="512" t="str">
        <f t="shared" si="41"/>
        <v/>
      </c>
      <c r="AM110" s="512" t="str">
        <f t="shared" si="41"/>
        <v/>
      </c>
      <c r="AN110" s="512" t="str">
        <f t="shared" si="41"/>
        <v/>
      </c>
      <c r="AO110" s="512" t="str">
        <f t="shared" si="41"/>
        <v/>
      </c>
      <c r="AP110" s="512" t="str">
        <f t="shared" si="41"/>
        <v/>
      </c>
      <c r="AQ110" s="513" t="str">
        <f t="shared" si="41"/>
        <v/>
      </c>
      <c r="AR110" s="514" t="str">
        <f t="shared" si="41"/>
        <v/>
      </c>
      <c r="AS110" s="511" t="str">
        <f t="shared" si="41"/>
        <v/>
      </c>
      <c r="AT110" s="511" t="str">
        <f t="shared" si="41"/>
        <v/>
      </c>
      <c r="AU110" s="512" t="str">
        <f t="shared" si="40"/>
        <v/>
      </c>
      <c r="AV110" s="512" t="str">
        <f t="shared" si="40"/>
        <v/>
      </c>
      <c r="AW110" s="512" t="str">
        <f t="shared" si="40"/>
        <v/>
      </c>
      <c r="AX110" s="512" t="str">
        <f t="shared" si="40"/>
        <v/>
      </c>
      <c r="AY110" s="512" t="str">
        <f t="shared" ref="AX110:BM125" si="44">IF(P110="","",ABS(P109-P110))</f>
        <v/>
      </c>
      <c r="AZ110" s="512" t="str">
        <f t="shared" si="44"/>
        <v/>
      </c>
      <c r="BA110" s="512" t="str">
        <f t="shared" si="44"/>
        <v/>
      </c>
      <c r="BB110" s="512" t="str">
        <f t="shared" si="44"/>
        <v/>
      </c>
      <c r="BC110" s="512" t="str">
        <f t="shared" si="44"/>
        <v/>
      </c>
      <c r="BD110" s="512" t="str">
        <f t="shared" si="44"/>
        <v/>
      </c>
      <c r="BE110" s="512" t="str">
        <f t="shared" si="44"/>
        <v/>
      </c>
      <c r="BF110" s="512" t="str">
        <f t="shared" si="44"/>
        <v/>
      </c>
      <c r="BG110" s="512" t="str">
        <f t="shared" si="44"/>
        <v/>
      </c>
      <c r="BH110" s="512" t="str">
        <f t="shared" si="44"/>
        <v/>
      </c>
      <c r="BI110" s="512" t="str">
        <f t="shared" si="44"/>
        <v/>
      </c>
      <c r="BJ110" s="512" t="str">
        <f t="shared" si="44"/>
        <v/>
      </c>
      <c r="BK110" s="512" t="str">
        <f t="shared" si="42"/>
        <v/>
      </c>
      <c r="BL110" s="512" t="str">
        <f t="shared" si="42"/>
        <v/>
      </c>
      <c r="BM110" s="512" t="str">
        <f t="shared" si="42"/>
        <v/>
      </c>
      <c r="BN110" s="512" t="str">
        <f t="shared" si="42"/>
        <v/>
      </c>
      <c r="BO110" s="512" t="str">
        <f t="shared" si="42"/>
        <v/>
      </c>
      <c r="BP110" s="512" t="str">
        <f t="shared" si="42"/>
        <v/>
      </c>
      <c r="BQ110" s="512" t="str">
        <f t="shared" si="42"/>
        <v/>
      </c>
      <c r="BR110" s="512" t="str">
        <f t="shared" si="42"/>
        <v/>
      </c>
      <c r="BS110" s="512" t="str">
        <f t="shared" si="42"/>
        <v/>
      </c>
    </row>
    <row r="111" spans="1:71" s="469" customFormat="1" ht="12.95" customHeight="1" x14ac:dyDescent="0.2">
      <c r="A111" s="509">
        <f t="shared" si="43"/>
        <v>80</v>
      </c>
      <c r="B111" s="516"/>
      <c r="C111" s="540"/>
      <c r="D111" s="516"/>
      <c r="E111" s="540"/>
      <c r="F111" s="516"/>
      <c r="G111" s="540"/>
      <c r="H111" s="516"/>
      <c r="I111" s="540"/>
      <c r="J111" s="516"/>
      <c r="K111" s="540"/>
      <c r="L111" s="516"/>
      <c r="M111" s="540"/>
      <c r="N111" s="516"/>
      <c r="O111" s="540"/>
      <c r="P111" s="516"/>
      <c r="Q111" s="516"/>
      <c r="R111" s="540"/>
      <c r="S111" s="515"/>
      <c r="T111" s="515"/>
      <c r="U111" s="515"/>
      <c r="V111" s="515"/>
      <c r="W111" s="515"/>
      <c r="X111" s="515"/>
      <c r="Y111" s="515"/>
      <c r="Z111" s="515"/>
      <c r="AA111" s="515"/>
      <c r="AB111" s="515"/>
      <c r="AC111" s="515"/>
      <c r="AD111" s="515"/>
      <c r="AE111" s="515"/>
      <c r="AF111" s="515"/>
      <c r="AG111" s="515"/>
      <c r="AH111" s="515"/>
      <c r="AI111" s="515"/>
      <c r="AJ111" s="515"/>
      <c r="AK111" s="511" t="str">
        <f t="shared" si="41"/>
        <v/>
      </c>
      <c r="AL111" s="512" t="str">
        <f t="shared" si="41"/>
        <v/>
      </c>
      <c r="AM111" s="512" t="str">
        <f t="shared" si="41"/>
        <v/>
      </c>
      <c r="AN111" s="512" t="str">
        <f t="shared" si="41"/>
        <v/>
      </c>
      <c r="AO111" s="512" t="str">
        <f t="shared" si="41"/>
        <v/>
      </c>
      <c r="AP111" s="512" t="str">
        <f t="shared" si="41"/>
        <v/>
      </c>
      <c r="AQ111" s="513" t="str">
        <f t="shared" si="41"/>
        <v/>
      </c>
      <c r="AR111" s="514" t="str">
        <f t="shared" si="41"/>
        <v/>
      </c>
      <c r="AS111" s="511" t="str">
        <f t="shared" si="41"/>
        <v/>
      </c>
      <c r="AT111" s="511" t="str">
        <f t="shared" si="41"/>
        <v/>
      </c>
      <c r="AU111" s="512" t="str">
        <f t="shared" si="41"/>
        <v/>
      </c>
      <c r="AV111" s="512" t="str">
        <f t="shared" si="41"/>
        <v/>
      </c>
      <c r="AW111" s="512" t="str">
        <f t="shared" si="41"/>
        <v/>
      </c>
      <c r="AX111" s="512" t="str">
        <f t="shared" si="44"/>
        <v/>
      </c>
      <c r="AY111" s="512" t="str">
        <f t="shared" si="44"/>
        <v/>
      </c>
      <c r="AZ111" s="512" t="str">
        <f t="shared" si="44"/>
        <v/>
      </c>
      <c r="BA111" s="512" t="str">
        <f t="shared" si="44"/>
        <v/>
      </c>
      <c r="BB111" s="512" t="str">
        <f t="shared" si="44"/>
        <v/>
      </c>
      <c r="BC111" s="512" t="str">
        <f t="shared" si="44"/>
        <v/>
      </c>
      <c r="BD111" s="512" t="str">
        <f t="shared" si="44"/>
        <v/>
      </c>
      <c r="BE111" s="512" t="str">
        <f t="shared" si="44"/>
        <v/>
      </c>
      <c r="BF111" s="512" t="str">
        <f t="shared" si="44"/>
        <v/>
      </c>
      <c r="BG111" s="512" t="str">
        <f t="shared" si="44"/>
        <v/>
      </c>
      <c r="BH111" s="512" t="str">
        <f t="shared" si="44"/>
        <v/>
      </c>
      <c r="BI111" s="512" t="str">
        <f t="shared" si="44"/>
        <v/>
      </c>
      <c r="BJ111" s="512" t="str">
        <f t="shared" si="44"/>
        <v/>
      </c>
      <c r="BK111" s="512" t="str">
        <f t="shared" si="42"/>
        <v/>
      </c>
      <c r="BL111" s="512" t="str">
        <f t="shared" si="42"/>
        <v/>
      </c>
      <c r="BM111" s="512" t="str">
        <f t="shared" si="42"/>
        <v/>
      </c>
      <c r="BN111" s="512" t="str">
        <f t="shared" si="42"/>
        <v/>
      </c>
      <c r="BO111" s="512" t="str">
        <f t="shared" si="42"/>
        <v/>
      </c>
      <c r="BP111" s="512" t="str">
        <f t="shared" si="42"/>
        <v/>
      </c>
      <c r="BQ111" s="512" t="str">
        <f t="shared" si="42"/>
        <v/>
      </c>
      <c r="BR111" s="512" t="str">
        <f t="shared" si="42"/>
        <v/>
      </c>
      <c r="BS111" s="512" t="str">
        <f t="shared" si="42"/>
        <v/>
      </c>
    </row>
    <row r="112" spans="1:71" s="469" customFormat="1" ht="12.95" customHeight="1" x14ac:dyDescent="0.2">
      <c r="A112" s="509">
        <f t="shared" si="43"/>
        <v>81</v>
      </c>
      <c r="B112" s="516"/>
      <c r="C112" s="540"/>
      <c r="D112" s="516"/>
      <c r="E112" s="540"/>
      <c r="F112" s="516"/>
      <c r="G112" s="540"/>
      <c r="H112" s="516"/>
      <c r="I112" s="540"/>
      <c r="J112" s="516"/>
      <c r="K112" s="540"/>
      <c r="L112" s="516"/>
      <c r="M112" s="540"/>
      <c r="N112" s="516"/>
      <c r="O112" s="540"/>
      <c r="P112" s="516"/>
      <c r="Q112" s="516"/>
      <c r="R112" s="540"/>
      <c r="S112" s="515"/>
      <c r="T112" s="515"/>
      <c r="U112" s="515"/>
      <c r="V112" s="515"/>
      <c r="W112" s="515"/>
      <c r="X112" s="515"/>
      <c r="Y112" s="515"/>
      <c r="Z112" s="515"/>
      <c r="AA112" s="515"/>
      <c r="AB112" s="515"/>
      <c r="AC112" s="515"/>
      <c r="AD112" s="515"/>
      <c r="AE112" s="515"/>
      <c r="AF112" s="515"/>
      <c r="AG112" s="515"/>
      <c r="AH112" s="515"/>
      <c r="AI112" s="515"/>
      <c r="AJ112" s="515"/>
      <c r="AK112" s="511" t="str">
        <f t="shared" si="41"/>
        <v/>
      </c>
      <c r="AL112" s="512" t="str">
        <f t="shared" si="41"/>
        <v/>
      </c>
      <c r="AM112" s="512" t="str">
        <f t="shared" si="41"/>
        <v/>
      </c>
      <c r="AN112" s="512" t="str">
        <f t="shared" si="41"/>
        <v/>
      </c>
      <c r="AO112" s="512" t="str">
        <f t="shared" si="41"/>
        <v/>
      </c>
      <c r="AP112" s="512" t="str">
        <f t="shared" si="41"/>
        <v/>
      </c>
      <c r="AQ112" s="513" t="str">
        <f t="shared" si="41"/>
        <v/>
      </c>
      <c r="AR112" s="514" t="str">
        <f t="shared" si="41"/>
        <v/>
      </c>
      <c r="AS112" s="511" t="str">
        <f t="shared" si="41"/>
        <v/>
      </c>
      <c r="AT112" s="511" t="str">
        <f t="shared" si="41"/>
        <v/>
      </c>
      <c r="AU112" s="512" t="str">
        <f t="shared" si="41"/>
        <v/>
      </c>
      <c r="AV112" s="512" t="str">
        <f t="shared" si="41"/>
        <v/>
      </c>
      <c r="AW112" s="512" t="str">
        <f t="shared" si="41"/>
        <v/>
      </c>
      <c r="AX112" s="512" t="str">
        <f t="shared" si="44"/>
        <v/>
      </c>
      <c r="AY112" s="512" t="str">
        <f t="shared" si="44"/>
        <v/>
      </c>
      <c r="AZ112" s="512" t="str">
        <f t="shared" si="44"/>
        <v/>
      </c>
      <c r="BA112" s="512" t="str">
        <f t="shared" si="44"/>
        <v/>
      </c>
      <c r="BB112" s="512" t="str">
        <f t="shared" si="44"/>
        <v/>
      </c>
      <c r="BC112" s="512" t="str">
        <f t="shared" si="44"/>
        <v/>
      </c>
      <c r="BD112" s="512" t="str">
        <f t="shared" si="44"/>
        <v/>
      </c>
      <c r="BE112" s="512" t="str">
        <f t="shared" si="44"/>
        <v/>
      </c>
      <c r="BF112" s="512" t="str">
        <f t="shared" si="44"/>
        <v/>
      </c>
      <c r="BG112" s="512" t="str">
        <f t="shared" si="44"/>
        <v/>
      </c>
      <c r="BH112" s="512" t="str">
        <f t="shared" si="44"/>
        <v/>
      </c>
      <c r="BI112" s="512" t="str">
        <f t="shared" si="44"/>
        <v/>
      </c>
      <c r="BJ112" s="512" t="str">
        <f t="shared" si="44"/>
        <v/>
      </c>
      <c r="BK112" s="512" t="str">
        <f t="shared" si="42"/>
        <v/>
      </c>
      <c r="BL112" s="512" t="str">
        <f t="shared" si="42"/>
        <v/>
      </c>
      <c r="BM112" s="512" t="str">
        <f t="shared" si="42"/>
        <v/>
      </c>
      <c r="BN112" s="512" t="str">
        <f t="shared" si="42"/>
        <v/>
      </c>
      <c r="BO112" s="512" t="str">
        <f t="shared" si="42"/>
        <v/>
      </c>
      <c r="BP112" s="512" t="str">
        <f t="shared" si="42"/>
        <v/>
      </c>
      <c r="BQ112" s="512" t="str">
        <f t="shared" si="42"/>
        <v/>
      </c>
      <c r="BR112" s="512" t="str">
        <f t="shared" si="42"/>
        <v/>
      </c>
      <c r="BS112" s="512" t="str">
        <f t="shared" si="42"/>
        <v/>
      </c>
    </row>
    <row r="113" spans="1:71" s="469" customFormat="1" ht="12.95" customHeight="1" x14ac:dyDescent="0.2">
      <c r="A113" s="509">
        <f t="shared" si="43"/>
        <v>82</v>
      </c>
      <c r="B113" s="516"/>
      <c r="C113" s="540"/>
      <c r="D113" s="516"/>
      <c r="E113" s="540"/>
      <c r="F113" s="516"/>
      <c r="G113" s="540"/>
      <c r="H113" s="516"/>
      <c r="I113" s="540"/>
      <c r="J113" s="516"/>
      <c r="K113" s="540"/>
      <c r="L113" s="516"/>
      <c r="M113" s="540"/>
      <c r="N113" s="516"/>
      <c r="O113" s="540"/>
      <c r="P113" s="516"/>
      <c r="Q113" s="516"/>
      <c r="R113" s="540"/>
      <c r="S113" s="515"/>
      <c r="T113" s="515"/>
      <c r="U113" s="515"/>
      <c r="V113" s="515"/>
      <c r="W113" s="515"/>
      <c r="X113" s="515"/>
      <c r="Y113" s="515"/>
      <c r="Z113" s="515"/>
      <c r="AA113" s="515"/>
      <c r="AB113" s="515"/>
      <c r="AC113" s="515"/>
      <c r="AD113" s="515"/>
      <c r="AE113" s="515"/>
      <c r="AF113" s="515"/>
      <c r="AG113" s="515"/>
      <c r="AH113" s="515"/>
      <c r="AI113" s="515"/>
      <c r="AJ113" s="515"/>
      <c r="AK113" s="511" t="str">
        <f t="shared" ref="AK113:AZ131" si="45">IF(B113="","",ABS(B112-B113))</f>
        <v/>
      </c>
      <c r="AL113" s="512" t="str">
        <f t="shared" si="45"/>
        <v/>
      </c>
      <c r="AM113" s="512" t="str">
        <f t="shared" si="45"/>
        <v/>
      </c>
      <c r="AN113" s="512" t="str">
        <f t="shared" si="45"/>
        <v/>
      </c>
      <c r="AO113" s="512" t="str">
        <f t="shared" si="45"/>
        <v/>
      </c>
      <c r="AP113" s="512" t="str">
        <f t="shared" si="45"/>
        <v/>
      </c>
      <c r="AQ113" s="513" t="str">
        <f t="shared" si="45"/>
        <v/>
      </c>
      <c r="AR113" s="514" t="str">
        <f t="shared" si="45"/>
        <v/>
      </c>
      <c r="AS113" s="511" t="str">
        <f t="shared" si="45"/>
        <v/>
      </c>
      <c r="AT113" s="511" t="str">
        <f t="shared" si="45"/>
        <v/>
      </c>
      <c r="AU113" s="512" t="str">
        <f t="shared" si="45"/>
        <v/>
      </c>
      <c r="AV113" s="512" t="str">
        <f t="shared" si="45"/>
        <v/>
      </c>
      <c r="AW113" s="512" t="str">
        <f t="shared" si="45"/>
        <v/>
      </c>
      <c r="AX113" s="512" t="str">
        <f t="shared" si="44"/>
        <v/>
      </c>
      <c r="AY113" s="512" t="str">
        <f t="shared" si="44"/>
        <v/>
      </c>
      <c r="AZ113" s="512" t="str">
        <f t="shared" si="44"/>
        <v/>
      </c>
      <c r="BA113" s="512" t="str">
        <f t="shared" si="44"/>
        <v/>
      </c>
      <c r="BB113" s="512" t="str">
        <f t="shared" si="44"/>
        <v/>
      </c>
      <c r="BC113" s="512" t="str">
        <f t="shared" si="44"/>
        <v/>
      </c>
      <c r="BD113" s="512" t="str">
        <f t="shared" si="44"/>
        <v/>
      </c>
      <c r="BE113" s="512" t="str">
        <f t="shared" si="44"/>
        <v/>
      </c>
      <c r="BF113" s="512" t="str">
        <f t="shared" si="44"/>
        <v/>
      </c>
      <c r="BG113" s="512" t="str">
        <f t="shared" si="44"/>
        <v/>
      </c>
      <c r="BH113" s="512" t="str">
        <f t="shared" si="44"/>
        <v/>
      </c>
      <c r="BI113" s="512" t="str">
        <f t="shared" si="44"/>
        <v/>
      </c>
      <c r="BJ113" s="512" t="str">
        <f t="shared" si="44"/>
        <v/>
      </c>
      <c r="BK113" s="512" t="str">
        <f t="shared" si="44"/>
        <v/>
      </c>
      <c r="BL113" s="512" t="str">
        <f t="shared" si="44"/>
        <v/>
      </c>
      <c r="BM113" s="512" t="str">
        <f t="shared" si="44"/>
        <v/>
      </c>
      <c r="BN113" s="512" t="str">
        <f t="shared" ref="BK113:BS128" si="46">IF(AE113="","",ABS(AE112-AE113))</f>
        <v/>
      </c>
      <c r="BO113" s="512" t="str">
        <f t="shared" si="46"/>
        <v/>
      </c>
      <c r="BP113" s="512" t="str">
        <f t="shared" si="46"/>
        <v/>
      </c>
      <c r="BQ113" s="512" t="str">
        <f t="shared" si="46"/>
        <v/>
      </c>
      <c r="BR113" s="512" t="str">
        <f t="shared" si="46"/>
        <v/>
      </c>
      <c r="BS113" s="512" t="str">
        <f t="shared" si="46"/>
        <v/>
      </c>
    </row>
    <row r="114" spans="1:71" s="469" customFormat="1" ht="12.95" customHeight="1" x14ac:dyDescent="0.2">
      <c r="A114" s="509">
        <f t="shared" si="43"/>
        <v>83</v>
      </c>
      <c r="B114" s="516"/>
      <c r="C114" s="540"/>
      <c r="D114" s="516"/>
      <c r="E114" s="540"/>
      <c r="F114" s="516"/>
      <c r="G114" s="540"/>
      <c r="H114" s="516"/>
      <c r="I114" s="540"/>
      <c r="J114" s="516"/>
      <c r="K114" s="540"/>
      <c r="L114" s="516"/>
      <c r="M114" s="540"/>
      <c r="N114" s="516"/>
      <c r="O114" s="540"/>
      <c r="P114" s="516"/>
      <c r="Q114" s="516"/>
      <c r="R114" s="540"/>
      <c r="S114" s="515"/>
      <c r="T114" s="515"/>
      <c r="U114" s="515"/>
      <c r="V114" s="515"/>
      <c r="W114" s="515"/>
      <c r="X114" s="515"/>
      <c r="Y114" s="515"/>
      <c r="Z114" s="515"/>
      <c r="AA114" s="515"/>
      <c r="AB114" s="515"/>
      <c r="AC114" s="515"/>
      <c r="AD114" s="515"/>
      <c r="AE114" s="515"/>
      <c r="AF114" s="515"/>
      <c r="AG114" s="515"/>
      <c r="AH114" s="515"/>
      <c r="AI114" s="515"/>
      <c r="AJ114" s="515"/>
      <c r="AK114" s="511" t="str">
        <f t="shared" si="45"/>
        <v/>
      </c>
      <c r="AL114" s="512" t="str">
        <f t="shared" si="45"/>
        <v/>
      </c>
      <c r="AM114" s="512" t="str">
        <f t="shared" si="45"/>
        <v/>
      </c>
      <c r="AN114" s="512" t="str">
        <f t="shared" si="45"/>
        <v/>
      </c>
      <c r="AO114" s="512" t="str">
        <f t="shared" si="45"/>
        <v/>
      </c>
      <c r="AP114" s="512" t="str">
        <f t="shared" si="45"/>
        <v/>
      </c>
      <c r="AQ114" s="513" t="str">
        <f t="shared" si="45"/>
        <v/>
      </c>
      <c r="AR114" s="514" t="str">
        <f t="shared" si="45"/>
        <v/>
      </c>
      <c r="AS114" s="511" t="str">
        <f t="shared" si="45"/>
        <v/>
      </c>
      <c r="AT114" s="511" t="str">
        <f t="shared" si="45"/>
        <v/>
      </c>
      <c r="AU114" s="512" t="str">
        <f t="shared" si="45"/>
        <v/>
      </c>
      <c r="AV114" s="512" t="str">
        <f t="shared" si="45"/>
        <v/>
      </c>
      <c r="AW114" s="512" t="str">
        <f t="shared" si="45"/>
        <v/>
      </c>
      <c r="AX114" s="512" t="str">
        <f t="shared" si="44"/>
        <v/>
      </c>
      <c r="AY114" s="512" t="str">
        <f t="shared" si="44"/>
        <v/>
      </c>
      <c r="AZ114" s="512" t="str">
        <f t="shared" si="44"/>
        <v/>
      </c>
      <c r="BA114" s="512" t="str">
        <f t="shared" si="44"/>
        <v/>
      </c>
      <c r="BB114" s="512" t="str">
        <f t="shared" si="44"/>
        <v/>
      </c>
      <c r="BC114" s="512" t="str">
        <f t="shared" si="44"/>
        <v/>
      </c>
      <c r="BD114" s="512" t="str">
        <f t="shared" si="44"/>
        <v/>
      </c>
      <c r="BE114" s="512" t="str">
        <f t="shared" si="44"/>
        <v/>
      </c>
      <c r="BF114" s="512" t="str">
        <f t="shared" si="44"/>
        <v/>
      </c>
      <c r="BG114" s="512" t="str">
        <f t="shared" si="44"/>
        <v/>
      </c>
      <c r="BH114" s="512" t="str">
        <f t="shared" si="44"/>
        <v/>
      </c>
      <c r="BI114" s="512" t="str">
        <f t="shared" si="44"/>
        <v/>
      </c>
      <c r="BJ114" s="512" t="str">
        <f t="shared" si="44"/>
        <v/>
      </c>
      <c r="BK114" s="512" t="str">
        <f t="shared" si="46"/>
        <v/>
      </c>
      <c r="BL114" s="512" t="str">
        <f t="shared" si="46"/>
        <v/>
      </c>
      <c r="BM114" s="512" t="str">
        <f t="shared" si="46"/>
        <v/>
      </c>
      <c r="BN114" s="512" t="str">
        <f t="shared" si="46"/>
        <v/>
      </c>
      <c r="BO114" s="512" t="str">
        <f t="shared" si="46"/>
        <v/>
      </c>
      <c r="BP114" s="512" t="str">
        <f t="shared" si="46"/>
        <v/>
      </c>
      <c r="BQ114" s="512" t="str">
        <f t="shared" si="46"/>
        <v/>
      </c>
      <c r="BR114" s="512" t="str">
        <f t="shared" si="46"/>
        <v/>
      </c>
      <c r="BS114" s="512" t="str">
        <f t="shared" si="46"/>
        <v/>
      </c>
    </row>
    <row r="115" spans="1:71" s="469" customFormat="1" ht="12.95" customHeight="1" x14ac:dyDescent="0.2">
      <c r="A115" s="509">
        <f t="shared" si="43"/>
        <v>84</v>
      </c>
      <c r="B115" s="516"/>
      <c r="C115" s="540"/>
      <c r="D115" s="516"/>
      <c r="E115" s="540"/>
      <c r="F115" s="516"/>
      <c r="G115" s="540"/>
      <c r="H115" s="516"/>
      <c r="I115" s="540"/>
      <c r="J115" s="516"/>
      <c r="K115" s="540"/>
      <c r="L115" s="516"/>
      <c r="M115" s="540"/>
      <c r="N115" s="516"/>
      <c r="O115" s="540"/>
      <c r="P115" s="516"/>
      <c r="Q115" s="516"/>
      <c r="R115" s="540"/>
      <c r="S115" s="515"/>
      <c r="T115" s="515"/>
      <c r="U115" s="515"/>
      <c r="V115" s="515"/>
      <c r="W115" s="515"/>
      <c r="X115" s="515"/>
      <c r="Y115" s="515"/>
      <c r="Z115" s="515"/>
      <c r="AA115" s="515"/>
      <c r="AB115" s="515"/>
      <c r="AC115" s="515"/>
      <c r="AD115" s="515"/>
      <c r="AE115" s="515"/>
      <c r="AF115" s="515"/>
      <c r="AG115" s="515"/>
      <c r="AH115" s="515"/>
      <c r="AI115" s="515"/>
      <c r="AJ115" s="515"/>
      <c r="AK115" s="511" t="str">
        <f t="shared" si="45"/>
        <v/>
      </c>
      <c r="AL115" s="512" t="str">
        <f t="shared" si="45"/>
        <v/>
      </c>
      <c r="AM115" s="512" t="str">
        <f t="shared" si="45"/>
        <v/>
      </c>
      <c r="AN115" s="512" t="str">
        <f t="shared" si="45"/>
        <v/>
      </c>
      <c r="AO115" s="512" t="str">
        <f t="shared" si="45"/>
        <v/>
      </c>
      <c r="AP115" s="512" t="str">
        <f t="shared" si="45"/>
        <v/>
      </c>
      <c r="AQ115" s="513" t="str">
        <f t="shared" si="45"/>
        <v/>
      </c>
      <c r="AR115" s="514" t="str">
        <f t="shared" si="45"/>
        <v/>
      </c>
      <c r="AS115" s="511" t="str">
        <f t="shared" si="45"/>
        <v/>
      </c>
      <c r="AT115" s="511" t="str">
        <f t="shared" si="45"/>
        <v/>
      </c>
      <c r="AU115" s="512" t="str">
        <f t="shared" si="45"/>
        <v/>
      </c>
      <c r="AV115" s="512" t="str">
        <f t="shared" si="45"/>
        <v/>
      </c>
      <c r="AW115" s="512" t="str">
        <f t="shared" si="45"/>
        <v/>
      </c>
      <c r="AX115" s="512" t="str">
        <f t="shared" si="44"/>
        <v/>
      </c>
      <c r="AY115" s="512" t="str">
        <f t="shared" si="44"/>
        <v/>
      </c>
      <c r="AZ115" s="512" t="str">
        <f t="shared" si="44"/>
        <v/>
      </c>
      <c r="BA115" s="512" t="str">
        <f t="shared" si="44"/>
        <v/>
      </c>
      <c r="BB115" s="512" t="str">
        <f t="shared" si="44"/>
        <v/>
      </c>
      <c r="BC115" s="512" t="str">
        <f t="shared" si="44"/>
        <v/>
      </c>
      <c r="BD115" s="512" t="str">
        <f t="shared" si="44"/>
        <v/>
      </c>
      <c r="BE115" s="512" t="str">
        <f t="shared" si="44"/>
        <v/>
      </c>
      <c r="BF115" s="512" t="str">
        <f t="shared" si="44"/>
        <v/>
      </c>
      <c r="BG115" s="512" t="str">
        <f t="shared" si="44"/>
        <v/>
      </c>
      <c r="BH115" s="512" t="str">
        <f t="shared" si="44"/>
        <v/>
      </c>
      <c r="BI115" s="512" t="str">
        <f t="shared" si="44"/>
        <v/>
      </c>
      <c r="BJ115" s="512" t="str">
        <f t="shared" si="44"/>
        <v/>
      </c>
      <c r="BK115" s="512" t="str">
        <f t="shared" si="46"/>
        <v/>
      </c>
      <c r="BL115" s="512" t="str">
        <f t="shared" si="46"/>
        <v/>
      </c>
      <c r="BM115" s="512" t="str">
        <f t="shared" si="46"/>
        <v/>
      </c>
      <c r="BN115" s="512" t="str">
        <f t="shared" si="46"/>
        <v/>
      </c>
      <c r="BO115" s="512" t="str">
        <f t="shared" si="46"/>
        <v/>
      </c>
      <c r="BP115" s="512" t="str">
        <f t="shared" si="46"/>
        <v/>
      </c>
      <c r="BQ115" s="512" t="str">
        <f t="shared" si="46"/>
        <v/>
      </c>
      <c r="BR115" s="512" t="str">
        <f t="shared" si="46"/>
        <v/>
      </c>
      <c r="BS115" s="512" t="str">
        <f t="shared" si="46"/>
        <v/>
      </c>
    </row>
    <row r="116" spans="1:71" s="469" customFormat="1" ht="12.95" customHeight="1" x14ac:dyDescent="0.2">
      <c r="A116" s="509">
        <f t="shared" si="43"/>
        <v>85</v>
      </c>
      <c r="B116" s="516"/>
      <c r="C116" s="540"/>
      <c r="D116" s="516"/>
      <c r="E116" s="540"/>
      <c r="F116" s="516"/>
      <c r="G116" s="540"/>
      <c r="H116" s="516"/>
      <c r="I116" s="540"/>
      <c r="J116" s="516"/>
      <c r="K116" s="540"/>
      <c r="L116" s="516"/>
      <c r="M116" s="540"/>
      <c r="N116" s="516"/>
      <c r="O116" s="540"/>
      <c r="P116" s="516"/>
      <c r="Q116" s="516"/>
      <c r="R116" s="540"/>
      <c r="S116" s="515"/>
      <c r="T116" s="515"/>
      <c r="U116" s="515"/>
      <c r="V116" s="515"/>
      <c r="W116" s="515"/>
      <c r="X116" s="515"/>
      <c r="Y116" s="515"/>
      <c r="Z116" s="515"/>
      <c r="AA116" s="515"/>
      <c r="AB116" s="515"/>
      <c r="AC116" s="515"/>
      <c r="AD116" s="515"/>
      <c r="AE116" s="515"/>
      <c r="AF116" s="515"/>
      <c r="AG116" s="515"/>
      <c r="AH116" s="515"/>
      <c r="AI116" s="515"/>
      <c r="AJ116" s="515"/>
      <c r="AK116" s="511" t="str">
        <f t="shared" si="45"/>
        <v/>
      </c>
      <c r="AL116" s="512" t="str">
        <f t="shared" si="45"/>
        <v/>
      </c>
      <c r="AM116" s="512" t="str">
        <f t="shared" si="45"/>
        <v/>
      </c>
      <c r="AN116" s="512" t="str">
        <f t="shared" si="45"/>
        <v/>
      </c>
      <c r="AO116" s="512" t="str">
        <f t="shared" si="45"/>
        <v/>
      </c>
      <c r="AP116" s="512" t="str">
        <f t="shared" si="45"/>
        <v/>
      </c>
      <c r="AQ116" s="513" t="str">
        <f t="shared" si="45"/>
        <v/>
      </c>
      <c r="AR116" s="514" t="str">
        <f t="shared" si="45"/>
        <v/>
      </c>
      <c r="AS116" s="511" t="str">
        <f t="shared" si="45"/>
        <v/>
      </c>
      <c r="AT116" s="511" t="str">
        <f t="shared" si="45"/>
        <v/>
      </c>
      <c r="AU116" s="512" t="str">
        <f t="shared" si="45"/>
        <v/>
      </c>
      <c r="AV116" s="512" t="str">
        <f t="shared" si="45"/>
        <v/>
      </c>
      <c r="AW116" s="512" t="str">
        <f t="shared" si="45"/>
        <v/>
      </c>
      <c r="AX116" s="512" t="str">
        <f t="shared" si="44"/>
        <v/>
      </c>
      <c r="AY116" s="512" t="str">
        <f t="shared" si="44"/>
        <v/>
      </c>
      <c r="AZ116" s="512" t="str">
        <f t="shared" si="44"/>
        <v/>
      </c>
      <c r="BA116" s="512" t="str">
        <f t="shared" si="44"/>
        <v/>
      </c>
      <c r="BB116" s="512" t="str">
        <f t="shared" si="44"/>
        <v/>
      </c>
      <c r="BC116" s="512" t="str">
        <f t="shared" si="44"/>
        <v/>
      </c>
      <c r="BD116" s="512" t="str">
        <f t="shared" si="44"/>
        <v/>
      </c>
      <c r="BE116" s="512" t="str">
        <f t="shared" si="44"/>
        <v/>
      </c>
      <c r="BF116" s="512" t="str">
        <f t="shared" si="44"/>
        <v/>
      </c>
      <c r="BG116" s="512" t="str">
        <f t="shared" si="44"/>
        <v/>
      </c>
      <c r="BH116" s="512" t="str">
        <f t="shared" si="44"/>
        <v/>
      </c>
      <c r="BI116" s="512" t="str">
        <f t="shared" si="44"/>
        <v/>
      </c>
      <c r="BJ116" s="512" t="str">
        <f t="shared" si="44"/>
        <v/>
      </c>
      <c r="BK116" s="512" t="str">
        <f t="shared" si="46"/>
        <v/>
      </c>
      <c r="BL116" s="512" t="str">
        <f t="shared" si="46"/>
        <v/>
      </c>
      <c r="BM116" s="512" t="str">
        <f t="shared" si="46"/>
        <v/>
      </c>
      <c r="BN116" s="512" t="str">
        <f t="shared" si="46"/>
        <v/>
      </c>
      <c r="BO116" s="512" t="str">
        <f t="shared" si="46"/>
        <v/>
      </c>
      <c r="BP116" s="512" t="str">
        <f t="shared" si="46"/>
        <v/>
      </c>
      <c r="BQ116" s="512" t="str">
        <f t="shared" si="46"/>
        <v/>
      </c>
      <c r="BR116" s="512" t="str">
        <f t="shared" si="46"/>
        <v/>
      </c>
      <c r="BS116" s="512" t="str">
        <f t="shared" si="46"/>
        <v/>
      </c>
    </row>
    <row r="117" spans="1:71" s="469" customFormat="1" ht="12.95" customHeight="1" x14ac:dyDescent="0.2">
      <c r="A117" s="509">
        <f t="shared" si="43"/>
        <v>86</v>
      </c>
      <c r="B117" s="516"/>
      <c r="C117" s="540"/>
      <c r="D117" s="516"/>
      <c r="E117" s="540"/>
      <c r="F117" s="516"/>
      <c r="G117" s="540"/>
      <c r="H117" s="516"/>
      <c r="I117" s="540"/>
      <c r="J117" s="516"/>
      <c r="K117" s="540"/>
      <c r="L117" s="516"/>
      <c r="M117" s="540"/>
      <c r="N117" s="516"/>
      <c r="O117" s="540"/>
      <c r="P117" s="516"/>
      <c r="Q117" s="516"/>
      <c r="R117" s="540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515"/>
      <c r="AH117" s="515"/>
      <c r="AI117" s="515"/>
      <c r="AJ117" s="515"/>
      <c r="AK117" s="511" t="str">
        <f t="shared" si="45"/>
        <v/>
      </c>
      <c r="AL117" s="512" t="str">
        <f t="shared" si="45"/>
        <v/>
      </c>
      <c r="AM117" s="512" t="str">
        <f t="shared" si="45"/>
        <v/>
      </c>
      <c r="AN117" s="512" t="str">
        <f t="shared" si="45"/>
        <v/>
      </c>
      <c r="AO117" s="512" t="str">
        <f t="shared" si="45"/>
        <v/>
      </c>
      <c r="AP117" s="512" t="str">
        <f t="shared" si="45"/>
        <v/>
      </c>
      <c r="AQ117" s="513" t="str">
        <f t="shared" si="45"/>
        <v/>
      </c>
      <c r="AR117" s="514" t="str">
        <f t="shared" si="45"/>
        <v/>
      </c>
      <c r="AS117" s="511" t="str">
        <f t="shared" si="45"/>
        <v/>
      </c>
      <c r="AT117" s="511" t="str">
        <f t="shared" si="45"/>
        <v/>
      </c>
      <c r="AU117" s="512" t="str">
        <f t="shared" si="45"/>
        <v/>
      </c>
      <c r="AV117" s="512" t="str">
        <f t="shared" si="45"/>
        <v/>
      </c>
      <c r="AW117" s="512" t="str">
        <f t="shared" si="45"/>
        <v/>
      </c>
      <c r="AX117" s="512" t="str">
        <f t="shared" si="44"/>
        <v/>
      </c>
      <c r="AY117" s="512" t="str">
        <f t="shared" si="44"/>
        <v/>
      </c>
      <c r="AZ117" s="512" t="str">
        <f t="shared" si="44"/>
        <v/>
      </c>
      <c r="BA117" s="512" t="str">
        <f t="shared" si="44"/>
        <v/>
      </c>
      <c r="BB117" s="512" t="str">
        <f t="shared" si="44"/>
        <v/>
      </c>
      <c r="BC117" s="512" t="str">
        <f t="shared" si="44"/>
        <v/>
      </c>
      <c r="BD117" s="512" t="str">
        <f t="shared" si="44"/>
        <v/>
      </c>
      <c r="BE117" s="512" t="str">
        <f t="shared" si="44"/>
        <v/>
      </c>
      <c r="BF117" s="512" t="str">
        <f t="shared" si="44"/>
        <v/>
      </c>
      <c r="BG117" s="512" t="str">
        <f t="shared" si="44"/>
        <v/>
      </c>
      <c r="BH117" s="512" t="str">
        <f t="shared" si="44"/>
        <v/>
      </c>
      <c r="BI117" s="512" t="str">
        <f t="shared" si="44"/>
        <v/>
      </c>
      <c r="BJ117" s="512" t="str">
        <f t="shared" si="44"/>
        <v/>
      </c>
      <c r="BK117" s="512" t="str">
        <f t="shared" si="46"/>
        <v/>
      </c>
      <c r="BL117" s="512" t="str">
        <f t="shared" si="46"/>
        <v/>
      </c>
      <c r="BM117" s="512" t="str">
        <f t="shared" si="46"/>
        <v/>
      </c>
      <c r="BN117" s="512" t="str">
        <f t="shared" si="46"/>
        <v/>
      </c>
      <c r="BO117" s="512" t="str">
        <f t="shared" si="46"/>
        <v/>
      </c>
      <c r="BP117" s="512" t="str">
        <f t="shared" si="46"/>
        <v/>
      </c>
      <c r="BQ117" s="512" t="str">
        <f t="shared" si="46"/>
        <v/>
      </c>
      <c r="BR117" s="512" t="str">
        <f t="shared" si="46"/>
        <v/>
      </c>
      <c r="BS117" s="512" t="str">
        <f t="shared" si="46"/>
        <v/>
      </c>
    </row>
    <row r="118" spans="1:71" s="469" customFormat="1" ht="12.95" customHeight="1" x14ac:dyDescent="0.2">
      <c r="A118" s="509">
        <f t="shared" si="43"/>
        <v>87</v>
      </c>
      <c r="B118" s="516"/>
      <c r="C118" s="540"/>
      <c r="D118" s="516"/>
      <c r="E118" s="540"/>
      <c r="F118" s="516"/>
      <c r="G118" s="540"/>
      <c r="H118" s="516"/>
      <c r="I118" s="540"/>
      <c r="J118" s="516"/>
      <c r="K118" s="540"/>
      <c r="L118" s="516"/>
      <c r="M118" s="540"/>
      <c r="N118" s="516"/>
      <c r="O118" s="540"/>
      <c r="P118" s="516"/>
      <c r="Q118" s="516"/>
      <c r="R118" s="540"/>
      <c r="S118" s="515"/>
      <c r="T118" s="515"/>
      <c r="U118" s="515"/>
      <c r="V118" s="515"/>
      <c r="W118" s="515"/>
      <c r="X118" s="515"/>
      <c r="Y118" s="515"/>
      <c r="Z118" s="515"/>
      <c r="AA118" s="515"/>
      <c r="AB118" s="515"/>
      <c r="AC118" s="515"/>
      <c r="AD118" s="515"/>
      <c r="AE118" s="515"/>
      <c r="AF118" s="515"/>
      <c r="AG118" s="515"/>
      <c r="AH118" s="515"/>
      <c r="AI118" s="515"/>
      <c r="AJ118" s="515"/>
      <c r="AK118" s="511" t="str">
        <f t="shared" si="45"/>
        <v/>
      </c>
      <c r="AL118" s="512" t="str">
        <f t="shared" si="45"/>
        <v/>
      </c>
      <c r="AM118" s="512" t="str">
        <f t="shared" si="45"/>
        <v/>
      </c>
      <c r="AN118" s="512" t="str">
        <f t="shared" si="45"/>
        <v/>
      </c>
      <c r="AO118" s="512" t="str">
        <f t="shared" si="45"/>
        <v/>
      </c>
      <c r="AP118" s="512" t="str">
        <f t="shared" si="45"/>
        <v/>
      </c>
      <c r="AQ118" s="513" t="str">
        <f t="shared" si="45"/>
        <v/>
      </c>
      <c r="AR118" s="514" t="str">
        <f t="shared" si="45"/>
        <v/>
      </c>
      <c r="AS118" s="511" t="str">
        <f t="shared" si="45"/>
        <v/>
      </c>
      <c r="AT118" s="511" t="str">
        <f t="shared" si="45"/>
        <v/>
      </c>
      <c r="AU118" s="512" t="str">
        <f t="shared" si="45"/>
        <v/>
      </c>
      <c r="AV118" s="512" t="str">
        <f t="shared" si="45"/>
        <v/>
      </c>
      <c r="AW118" s="512" t="str">
        <f t="shared" si="45"/>
        <v/>
      </c>
      <c r="AX118" s="512" t="str">
        <f t="shared" si="44"/>
        <v/>
      </c>
      <c r="AY118" s="512" t="str">
        <f t="shared" si="44"/>
        <v/>
      </c>
      <c r="AZ118" s="512" t="str">
        <f t="shared" si="44"/>
        <v/>
      </c>
      <c r="BA118" s="512" t="str">
        <f t="shared" si="44"/>
        <v/>
      </c>
      <c r="BB118" s="512" t="str">
        <f t="shared" si="44"/>
        <v/>
      </c>
      <c r="BC118" s="512" t="str">
        <f t="shared" si="44"/>
        <v/>
      </c>
      <c r="BD118" s="512" t="str">
        <f t="shared" si="44"/>
        <v/>
      </c>
      <c r="BE118" s="512" t="str">
        <f t="shared" si="44"/>
        <v/>
      </c>
      <c r="BF118" s="512" t="str">
        <f t="shared" si="44"/>
        <v/>
      </c>
      <c r="BG118" s="512" t="str">
        <f t="shared" si="44"/>
        <v/>
      </c>
      <c r="BH118" s="512" t="str">
        <f t="shared" si="44"/>
        <v/>
      </c>
      <c r="BI118" s="512" t="str">
        <f t="shared" si="44"/>
        <v/>
      </c>
      <c r="BJ118" s="512" t="str">
        <f t="shared" si="44"/>
        <v/>
      </c>
      <c r="BK118" s="512" t="str">
        <f t="shared" si="46"/>
        <v/>
      </c>
      <c r="BL118" s="512" t="str">
        <f t="shared" si="46"/>
        <v/>
      </c>
      <c r="BM118" s="512" t="str">
        <f t="shared" si="46"/>
        <v/>
      </c>
      <c r="BN118" s="512" t="str">
        <f t="shared" si="46"/>
        <v/>
      </c>
      <c r="BO118" s="512" t="str">
        <f t="shared" si="46"/>
        <v/>
      </c>
      <c r="BP118" s="512" t="str">
        <f t="shared" si="46"/>
        <v/>
      </c>
      <c r="BQ118" s="512" t="str">
        <f t="shared" si="46"/>
        <v/>
      </c>
      <c r="BR118" s="512" t="str">
        <f t="shared" si="46"/>
        <v/>
      </c>
      <c r="BS118" s="512" t="str">
        <f t="shared" si="46"/>
        <v/>
      </c>
    </row>
    <row r="119" spans="1:71" s="469" customFormat="1" ht="12.95" customHeight="1" x14ac:dyDescent="0.2">
      <c r="A119" s="509">
        <f t="shared" si="43"/>
        <v>88</v>
      </c>
      <c r="B119" s="516"/>
      <c r="C119" s="540"/>
      <c r="D119" s="516"/>
      <c r="E119" s="540"/>
      <c r="F119" s="516"/>
      <c r="G119" s="540"/>
      <c r="H119" s="516"/>
      <c r="I119" s="540"/>
      <c r="J119" s="516"/>
      <c r="K119" s="540"/>
      <c r="L119" s="516"/>
      <c r="M119" s="540"/>
      <c r="N119" s="516"/>
      <c r="O119" s="540"/>
      <c r="P119" s="516"/>
      <c r="Q119" s="516"/>
      <c r="R119" s="540"/>
      <c r="S119" s="515"/>
      <c r="T119" s="515"/>
      <c r="U119" s="515"/>
      <c r="V119" s="515"/>
      <c r="W119" s="515"/>
      <c r="X119" s="515"/>
      <c r="Y119" s="515"/>
      <c r="Z119" s="515"/>
      <c r="AA119" s="515"/>
      <c r="AB119" s="515"/>
      <c r="AC119" s="515"/>
      <c r="AD119" s="515"/>
      <c r="AE119" s="515"/>
      <c r="AF119" s="515"/>
      <c r="AG119" s="515"/>
      <c r="AH119" s="515"/>
      <c r="AI119" s="515"/>
      <c r="AJ119" s="515"/>
      <c r="AK119" s="511" t="str">
        <f t="shared" si="45"/>
        <v/>
      </c>
      <c r="AL119" s="512" t="str">
        <f t="shared" si="45"/>
        <v/>
      </c>
      <c r="AM119" s="512" t="str">
        <f t="shared" si="45"/>
        <v/>
      </c>
      <c r="AN119" s="512" t="str">
        <f t="shared" si="45"/>
        <v/>
      </c>
      <c r="AO119" s="512" t="str">
        <f t="shared" si="45"/>
        <v/>
      </c>
      <c r="AP119" s="512" t="str">
        <f t="shared" si="45"/>
        <v/>
      </c>
      <c r="AQ119" s="513" t="str">
        <f t="shared" si="45"/>
        <v/>
      </c>
      <c r="AR119" s="514" t="str">
        <f t="shared" si="45"/>
        <v/>
      </c>
      <c r="AS119" s="511" t="str">
        <f t="shared" si="45"/>
        <v/>
      </c>
      <c r="AT119" s="511" t="str">
        <f t="shared" si="45"/>
        <v/>
      </c>
      <c r="AU119" s="512" t="str">
        <f t="shared" si="45"/>
        <v/>
      </c>
      <c r="AV119" s="512" t="str">
        <f t="shared" si="45"/>
        <v/>
      </c>
      <c r="AW119" s="512" t="str">
        <f t="shared" si="45"/>
        <v/>
      </c>
      <c r="AX119" s="512" t="str">
        <f t="shared" si="44"/>
        <v/>
      </c>
      <c r="AY119" s="512" t="str">
        <f t="shared" si="44"/>
        <v/>
      </c>
      <c r="AZ119" s="512" t="str">
        <f t="shared" si="44"/>
        <v/>
      </c>
      <c r="BA119" s="512" t="str">
        <f t="shared" si="44"/>
        <v/>
      </c>
      <c r="BB119" s="512" t="str">
        <f t="shared" si="44"/>
        <v/>
      </c>
      <c r="BC119" s="512" t="str">
        <f t="shared" si="44"/>
        <v/>
      </c>
      <c r="BD119" s="512" t="str">
        <f t="shared" si="44"/>
        <v/>
      </c>
      <c r="BE119" s="512" t="str">
        <f t="shared" si="44"/>
        <v/>
      </c>
      <c r="BF119" s="512" t="str">
        <f t="shared" si="44"/>
        <v/>
      </c>
      <c r="BG119" s="512" t="str">
        <f t="shared" si="44"/>
        <v/>
      </c>
      <c r="BH119" s="512" t="str">
        <f t="shared" si="44"/>
        <v/>
      </c>
      <c r="BI119" s="512" t="str">
        <f t="shared" si="44"/>
        <v/>
      </c>
      <c r="BJ119" s="512" t="str">
        <f t="shared" si="44"/>
        <v/>
      </c>
      <c r="BK119" s="512" t="str">
        <f t="shared" si="46"/>
        <v/>
      </c>
      <c r="BL119" s="512" t="str">
        <f t="shared" si="46"/>
        <v/>
      </c>
      <c r="BM119" s="512" t="str">
        <f t="shared" si="46"/>
        <v/>
      </c>
      <c r="BN119" s="512" t="str">
        <f t="shared" si="46"/>
        <v/>
      </c>
      <c r="BO119" s="512" t="str">
        <f t="shared" si="46"/>
        <v/>
      </c>
      <c r="BP119" s="512" t="str">
        <f t="shared" si="46"/>
        <v/>
      </c>
      <c r="BQ119" s="512" t="str">
        <f t="shared" si="46"/>
        <v/>
      </c>
      <c r="BR119" s="512" t="str">
        <f t="shared" si="46"/>
        <v/>
      </c>
      <c r="BS119" s="512" t="str">
        <f t="shared" si="46"/>
        <v/>
      </c>
    </row>
    <row r="120" spans="1:71" s="469" customFormat="1" ht="12.95" customHeight="1" x14ac:dyDescent="0.2">
      <c r="A120" s="509">
        <f t="shared" si="43"/>
        <v>89</v>
      </c>
      <c r="B120" s="516"/>
      <c r="C120" s="540"/>
      <c r="D120" s="516"/>
      <c r="E120" s="540"/>
      <c r="F120" s="516"/>
      <c r="G120" s="540"/>
      <c r="H120" s="516"/>
      <c r="I120" s="540"/>
      <c r="J120" s="516"/>
      <c r="K120" s="540"/>
      <c r="L120" s="516"/>
      <c r="M120" s="540"/>
      <c r="N120" s="516"/>
      <c r="O120" s="540"/>
      <c r="P120" s="516"/>
      <c r="Q120" s="516"/>
      <c r="R120" s="540"/>
      <c r="S120" s="515"/>
      <c r="T120" s="515"/>
      <c r="U120" s="515"/>
      <c r="V120" s="515"/>
      <c r="W120" s="515"/>
      <c r="X120" s="515"/>
      <c r="Y120" s="515"/>
      <c r="Z120" s="515"/>
      <c r="AA120" s="515"/>
      <c r="AB120" s="515"/>
      <c r="AC120" s="515"/>
      <c r="AD120" s="515"/>
      <c r="AE120" s="515"/>
      <c r="AF120" s="515"/>
      <c r="AG120" s="515"/>
      <c r="AH120" s="515"/>
      <c r="AI120" s="515"/>
      <c r="AJ120" s="515"/>
      <c r="AK120" s="511" t="str">
        <f t="shared" si="45"/>
        <v/>
      </c>
      <c r="AL120" s="512" t="str">
        <f t="shared" si="45"/>
        <v/>
      </c>
      <c r="AM120" s="512" t="str">
        <f t="shared" si="45"/>
        <v/>
      </c>
      <c r="AN120" s="512" t="str">
        <f t="shared" si="45"/>
        <v/>
      </c>
      <c r="AO120" s="512" t="str">
        <f t="shared" si="45"/>
        <v/>
      </c>
      <c r="AP120" s="512" t="str">
        <f t="shared" si="45"/>
        <v/>
      </c>
      <c r="AQ120" s="513" t="str">
        <f t="shared" si="45"/>
        <v/>
      </c>
      <c r="AR120" s="514" t="str">
        <f t="shared" si="45"/>
        <v/>
      </c>
      <c r="AS120" s="511" t="str">
        <f t="shared" si="45"/>
        <v/>
      </c>
      <c r="AT120" s="511" t="str">
        <f t="shared" si="45"/>
        <v/>
      </c>
      <c r="AU120" s="512" t="str">
        <f t="shared" si="45"/>
        <v/>
      </c>
      <c r="AV120" s="512" t="str">
        <f t="shared" si="45"/>
        <v/>
      </c>
      <c r="AW120" s="512" t="str">
        <f t="shared" si="45"/>
        <v/>
      </c>
      <c r="AX120" s="512" t="str">
        <f t="shared" si="44"/>
        <v/>
      </c>
      <c r="AY120" s="512" t="str">
        <f t="shared" si="44"/>
        <v/>
      </c>
      <c r="AZ120" s="512" t="str">
        <f t="shared" si="44"/>
        <v/>
      </c>
      <c r="BA120" s="512" t="str">
        <f t="shared" si="44"/>
        <v/>
      </c>
      <c r="BB120" s="512" t="str">
        <f t="shared" si="44"/>
        <v/>
      </c>
      <c r="BC120" s="512" t="str">
        <f t="shared" si="44"/>
        <v/>
      </c>
      <c r="BD120" s="512" t="str">
        <f t="shared" si="44"/>
        <v/>
      </c>
      <c r="BE120" s="512" t="str">
        <f t="shared" si="44"/>
        <v/>
      </c>
      <c r="BF120" s="512" t="str">
        <f t="shared" si="44"/>
        <v/>
      </c>
      <c r="BG120" s="512" t="str">
        <f t="shared" si="44"/>
        <v/>
      </c>
      <c r="BH120" s="512" t="str">
        <f t="shared" si="44"/>
        <v/>
      </c>
      <c r="BI120" s="512" t="str">
        <f t="shared" si="44"/>
        <v/>
      </c>
      <c r="BJ120" s="512" t="str">
        <f t="shared" si="44"/>
        <v/>
      </c>
      <c r="BK120" s="512" t="str">
        <f t="shared" si="46"/>
        <v/>
      </c>
      <c r="BL120" s="512" t="str">
        <f t="shared" si="46"/>
        <v/>
      </c>
      <c r="BM120" s="512" t="str">
        <f t="shared" si="46"/>
        <v/>
      </c>
      <c r="BN120" s="512" t="str">
        <f t="shared" si="46"/>
        <v/>
      </c>
      <c r="BO120" s="512" t="str">
        <f t="shared" si="46"/>
        <v/>
      </c>
      <c r="BP120" s="512" t="str">
        <f t="shared" si="46"/>
        <v/>
      </c>
      <c r="BQ120" s="512" t="str">
        <f t="shared" si="46"/>
        <v/>
      </c>
      <c r="BR120" s="512" t="str">
        <f t="shared" si="46"/>
        <v/>
      </c>
      <c r="BS120" s="512" t="str">
        <f t="shared" si="46"/>
        <v/>
      </c>
    </row>
    <row r="121" spans="1:71" s="469" customFormat="1" ht="12.95" customHeight="1" x14ac:dyDescent="0.2">
      <c r="A121" s="509">
        <f t="shared" si="43"/>
        <v>90</v>
      </c>
      <c r="B121" s="516"/>
      <c r="C121" s="540"/>
      <c r="D121" s="516"/>
      <c r="E121" s="540"/>
      <c r="F121" s="516"/>
      <c r="G121" s="540"/>
      <c r="H121" s="516"/>
      <c r="I121" s="540"/>
      <c r="J121" s="516"/>
      <c r="K121" s="540"/>
      <c r="L121" s="516"/>
      <c r="M121" s="540"/>
      <c r="N121" s="516"/>
      <c r="O121" s="540"/>
      <c r="P121" s="516"/>
      <c r="Q121" s="516"/>
      <c r="R121" s="540"/>
      <c r="S121" s="515"/>
      <c r="T121" s="515"/>
      <c r="U121" s="515"/>
      <c r="V121" s="515"/>
      <c r="W121" s="515"/>
      <c r="X121" s="515"/>
      <c r="Y121" s="515"/>
      <c r="Z121" s="515"/>
      <c r="AA121" s="515"/>
      <c r="AB121" s="515"/>
      <c r="AC121" s="515"/>
      <c r="AD121" s="515"/>
      <c r="AE121" s="515"/>
      <c r="AF121" s="515"/>
      <c r="AG121" s="515"/>
      <c r="AH121" s="515"/>
      <c r="AI121" s="515"/>
      <c r="AJ121" s="515"/>
      <c r="AK121" s="511" t="str">
        <f t="shared" si="45"/>
        <v/>
      </c>
      <c r="AL121" s="512" t="str">
        <f t="shared" si="45"/>
        <v/>
      </c>
      <c r="AM121" s="512" t="str">
        <f t="shared" si="45"/>
        <v/>
      </c>
      <c r="AN121" s="512" t="str">
        <f t="shared" si="45"/>
        <v/>
      </c>
      <c r="AO121" s="512" t="str">
        <f t="shared" si="45"/>
        <v/>
      </c>
      <c r="AP121" s="512" t="str">
        <f t="shared" si="45"/>
        <v/>
      </c>
      <c r="AQ121" s="513" t="str">
        <f t="shared" si="45"/>
        <v/>
      </c>
      <c r="AR121" s="514" t="str">
        <f t="shared" si="45"/>
        <v/>
      </c>
      <c r="AS121" s="511" t="str">
        <f t="shared" si="45"/>
        <v/>
      </c>
      <c r="AT121" s="511" t="str">
        <f t="shared" si="45"/>
        <v/>
      </c>
      <c r="AU121" s="512" t="str">
        <f t="shared" si="45"/>
        <v/>
      </c>
      <c r="AV121" s="512" t="str">
        <f t="shared" si="45"/>
        <v/>
      </c>
      <c r="AW121" s="512" t="str">
        <f t="shared" si="45"/>
        <v/>
      </c>
      <c r="AX121" s="512" t="str">
        <f t="shared" si="44"/>
        <v/>
      </c>
      <c r="AY121" s="512" t="str">
        <f t="shared" si="44"/>
        <v/>
      </c>
      <c r="AZ121" s="512" t="str">
        <f t="shared" si="44"/>
        <v/>
      </c>
      <c r="BA121" s="512" t="str">
        <f t="shared" si="44"/>
        <v/>
      </c>
      <c r="BB121" s="512" t="str">
        <f t="shared" si="44"/>
        <v/>
      </c>
      <c r="BC121" s="512" t="str">
        <f t="shared" si="44"/>
        <v/>
      </c>
      <c r="BD121" s="512" t="str">
        <f t="shared" si="44"/>
        <v/>
      </c>
      <c r="BE121" s="512" t="str">
        <f t="shared" si="44"/>
        <v/>
      </c>
      <c r="BF121" s="512" t="str">
        <f t="shared" si="44"/>
        <v/>
      </c>
      <c r="BG121" s="512" t="str">
        <f t="shared" si="44"/>
        <v/>
      </c>
      <c r="BH121" s="512" t="str">
        <f t="shared" si="44"/>
        <v/>
      </c>
      <c r="BI121" s="512" t="str">
        <f t="shared" si="44"/>
        <v/>
      </c>
      <c r="BJ121" s="512" t="str">
        <f t="shared" si="44"/>
        <v/>
      </c>
      <c r="BK121" s="512" t="str">
        <f t="shared" si="46"/>
        <v/>
      </c>
      <c r="BL121" s="512" t="str">
        <f t="shared" si="46"/>
        <v/>
      </c>
      <c r="BM121" s="512" t="str">
        <f t="shared" si="46"/>
        <v/>
      </c>
      <c r="BN121" s="512" t="str">
        <f t="shared" si="46"/>
        <v/>
      </c>
      <c r="BO121" s="512" t="str">
        <f t="shared" si="46"/>
        <v/>
      </c>
      <c r="BP121" s="512" t="str">
        <f t="shared" si="46"/>
        <v/>
      </c>
      <c r="BQ121" s="512" t="str">
        <f t="shared" si="46"/>
        <v/>
      </c>
      <c r="BR121" s="512" t="str">
        <f t="shared" si="46"/>
        <v/>
      </c>
      <c r="BS121" s="512" t="str">
        <f t="shared" si="46"/>
        <v/>
      </c>
    </row>
    <row r="122" spans="1:71" s="469" customFormat="1" ht="12.95" customHeight="1" x14ac:dyDescent="0.2">
      <c r="A122" s="509">
        <f t="shared" si="43"/>
        <v>91</v>
      </c>
      <c r="B122" s="516"/>
      <c r="C122" s="540"/>
      <c r="D122" s="516"/>
      <c r="E122" s="540"/>
      <c r="F122" s="516"/>
      <c r="G122" s="540"/>
      <c r="H122" s="516"/>
      <c r="I122" s="540"/>
      <c r="J122" s="516"/>
      <c r="K122" s="540"/>
      <c r="L122" s="516"/>
      <c r="M122" s="540"/>
      <c r="N122" s="516"/>
      <c r="O122" s="540"/>
      <c r="P122" s="516"/>
      <c r="Q122" s="516"/>
      <c r="R122" s="540"/>
      <c r="S122" s="515"/>
      <c r="T122" s="515"/>
      <c r="U122" s="515"/>
      <c r="V122" s="515"/>
      <c r="W122" s="515"/>
      <c r="X122" s="515"/>
      <c r="Y122" s="515"/>
      <c r="Z122" s="515"/>
      <c r="AA122" s="515"/>
      <c r="AB122" s="515"/>
      <c r="AC122" s="515"/>
      <c r="AD122" s="515"/>
      <c r="AE122" s="515"/>
      <c r="AF122" s="515"/>
      <c r="AG122" s="515"/>
      <c r="AH122" s="515"/>
      <c r="AI122" s="515"/>
      <c r="AJ122" s="515"/>
      <c r="AK122" s="511" t="str">
        <f t="shared" si="45"/>
        <v/>
      </c>
      <c r="AL122" s="512" t="str">
        <f t="shared" si="45"/>
        <v/>
      </c>
      <c r="AM122" s="512" t="str">
        <f t="shared" si="45"/>
        <v/>
      </c>
      <c r="AN122" s="512" t="str">
        <f t="shared" si="45"/>
        <v/>
      </c>
      <c r="AO122" s="512" t="str">
        <f t="shared" si="45"/>
        <v/>
      </c>
      <c r="AP122" s="512" t="str">
        <f t="shared" si="45"/>
        <v/>
      </c>
      <c r="AQ122" s="513" t="str">
        <f t="shared" si="45"/>
        <v/>
      </c>
      <c r="AR122" s="514" t="str">
        <f t="shared" si="45"/>
        <v/>
      </c>
      <c r="AS122" s="511" t="str">
        <f t="shared" si="45"/>
        <v/>
      </c>
      <c r="AT122" s="511" t="str">
        <f t="shared" si="45"/>
        <v/>
      </c>
      <c r="AU122" s="512" t="str">
        <f t="shared" si="45"/>
        <v/>
      </c>
      <c r="AV122" s="512" t="str">
        <f t="shared" si="45"/>
        <v/>
      </c>
      <c r="AW122" s="512" t="str">
        <f t="shared" si="45"/>
        <v/>
      </c>
      <c r="AX122" s="512" t="str">
        <f t="shared" si="44"/>
        <v/>
      </c>
      <c r="AY122" s="512" t="str">
        <f t="shared" si="44"/>
        <v/>
      </c>
      <c r="AZ122" s="512" t="str">
        <f t="shared" si="44"/>
        <v/>
      </c>
      <c r="BA122" s="512" t="str">
        <f t="shared" si="44"/>
        <v/>
      </c>
      <c r="BB122" s="512" t="str">
        <f t="shared" si="44"/>
        <v/>
      </c>
      <c r="BC122" s="512" t="str">
        <f t="shared" si="44"/>
        <v/>
      </c>
      <c r="BD122" s="512" t="str">
        <f t="shared" si="44"/>
        <v/>
      </c>
      <c r="BE122" s="512" t="str">
        <f t="shared" si="44"/>
        <v/>
      </c>
      <c r="BF122" s="512" t="str">
        <f t="shared" si="44"/>
        <v/>
      </c>
      <c r="BG122" s="512" t="str">
        <f t="shared" si="44"/>
        <v/>
      </c>
      <c r="BH122" s="512" t="str">
        <f t="shared" si="44"/>
        <v/>
      </c>
      <c r="BI122" s="512" t="str">
        <f t="shared" si="44"/>
        <v/>
      </c>
      <c r="BJ122" s="512" t="str">
        <f t="shared" si="44"/>
        <v/>
      </c>
      <c r="BK122" s="512" t="str">
        <f t="shared" si="46"/>
        <v/>
      </c>
      <c r="BL122" s="512" t="str">
        <f t="shared" si="46"/>
        <v/>
      </c>
      <c r="BM122" s="512" t="str">
        <f t="shared" si="46"/>
        <v/>
      </c>
      <c r="BN122" s="512" t="str">
        <f t="shared" si="46"/>
        <v/>
      </c>
      <c r="BO122" s="512" t="str">
        <f t="shared" si="46"/>
        <v/>
      </c>
      <c r="BP122" s="512" t="str">
        <f t="shared" si="46"/>
        <v/>
      </c>
      <c r="BQ122" s="512" t="str">
        <f t="shared" si="46"/>
        <v/>
      </c>
      <c r="BR122" s="512" t="str">
        <f t="shared" si="46"/>
        <v/>
      </c>
      <c r="BS122" s="512" t="str">
        <f t="shared" si="46"/>
        <v/>
      </c>
    </row>
    <row r="123" spans="1:71" s="469" customFormat="1" ht="12.95" customHeight="1" x14ac:dyDescent="0.2">
      <c r="A123" s="509">
        <f t="shared" si="43"/>
        <v>92</v>
      </c>
      <c r="B123" s="516"/>
      <c r="C123" s="540"/>
      <c r="D123" s="516"/>
      <c r="E123" s="540"/>
      <c r="F123" s="516"/>
      <c r="G123" s="540"/>
      <c r="H123" s="516"/>
      <c r="I123" s="540"/>
      <c r="J123" s="516"/>
      <c r="K123" s="540"/>
      <c r="L123" s="516"/>
      <c r="M123" s="540"/>
      <c r="N123" s="516"/>
      <c r="O123" s="540"/>
      <c r="P123" s="516"/>
      <c r="Q123" s="516"/>
      <c r="R123" s="540"/>
      <c r="S123" s="515"/>
      <c r="T123" s="515"/>
      <c r="U123" s="515"/>
      <c r="V123" s="515"/>
      <c r="W123" s="515"/>
      <c r="X123" s="515"/>
      <c r="Y123" s="515"/>
      <c r="Z123" s="515"/>
      <c r="AA123" s="515"/>
      <c r="AB123" s="515"/>
      <c r="AC123" s="515"/>
      <c r="AD123" s="515"/>
      <c r="AE123" s="515"/>
      <c r="AF123" s="515"/>
      <c r="AG123" s="515"/>
      <c r="AH123" s="515"/>
      <c r="AI123" s="515"/>
      <c r="AJ123" s="515"/>
      <c r="AK123" s="511" t="str">
        <f t="shared" si="45"/>
        <v/>
      </c>
      <c r="AL123" s="512" t="str">
        <f t="shared" si="45"/>
        <v/>
      </c>
      <c r="AM123" s="512" t="str">
        <f t="shared" si="45"/>
        <v/>
      </c>
      <c r="AN123" s="512" t="str">
        <f t="shared" si="45"/>
        <v/>
      </c>
      <c r="AO123" s="512" t="str">
        <f t="shared" si="45"/>
        <v/>
      </c>
      <c r="AP123" s="512" t="str">
        <f t="shared" si="45"/>
        <v/>
      </c>
      <c r="AQ123" s="513" t="str">
        <f t="shared" si="45"/>
        <v/>
      </c>
      <c r="AR123" s="514" t="str">
        <f t="shared" si="45"/>
        <v/>
      </c>
      <c r="AS123" s="511" t="str">
        <f t="shared" si="45"/>
        <v/>
      </c>
      <c r="AT123" s="511" t="str">
        <f t="shared" si="45"/>
        <v/>
      </c>
      <c r="AU123" s="512" t="str">
        <f t="shared" si="45"/>
        <v/>
      </c>
      <c r="AV123" s="512" t="str">
        <f t="shared" si="45"/>
        <v/>
      </c>
      <c r="AW123" s="512" t="str">
        <f t="shared" si="45"/>
        <v/>
      </c>
      <c r="AX123" s="512" t="str">
        <f t="shared" si="44"/>
        <v/>
      </c>
      <c r="AY123" s="512" t="str">
        <f t="shared" si="44"/>
        <v/>
      </c>
      <c r="AZ123" s="512" t="str">
        <f t="shared" si="44"/>
        <v/>
      </c>
      <c r="BA123" s="512" t="str">
        <f t="shared" si="44"/>
        <v/>
      </c>
      <c r="BB123" s="512" t="str">
        <f t="shared" si="44"/>
        <v/>
      </c>
      <c r="BC123" s="512" t="str">
        <f t="shared" si="44"/>
        <v/>
      </c>
      <c r="BD123" s="512" t="str">
        <f t="shared" si="44"/>
        <v/>
      </c>
      <c r="BE123" s="512" t="str">
        <f t="shared" si="44"/>
        <v/>
      </c>
      <c r="BF123" s="512" t="str">
        <f t="shared" si="44"/>
        <v/>
      </c>
      <c r="BG123" s="512" t="str">
        <f t="shared" si="44"/>
        <v/>
      </c>
      <c r="BH123" s="512" t="str">
        <f t="shared" si="44"/>
        <v/>
      </c>
      <c r="BI123" s="512" t="str">
        <f t="shared" si="44"/>
        <v/>
      </c>
      <c r="BJ123" s="512" t="str">
        <f t="shared" si="44"/>
        <v/>
      </c>
      <c r="BK123" s="512" t="str">
        <f t="shared" si="46"/>
        <v/>
      </c>
      <c r="BL123" s="512" t="str">
        <f t="shared" si="46"/>
        <v/>
      </c>
      <c r="BM123" s="512" t="str">
        <f t="shared" si="46"/>
        <v/>
      </c>
      <c r="BN123" s="512" t="str">
        <f t="shared" si="46"/>
        <v/>
      </c>
      <c r="BO123" s="512" t="str">
        <f t="shared" si="46"/>
        <v/>
      </c>
      <c r="BP123" s="512" t="str">
        <f t="shared" si="46"/>
        <v/>
      </c>
      <c r="BQ123" s="512" t="str">
        <f t="shared" si="46"/>
        <v/>
      </c>
      <c r="BR123" s="512" t="str">
        <f t="shared" si="46"/>
        <v/>
      </c>
      <c r="BS123" s="512" t="str">
        <f t="shared" si="46"/>
        <v/>
      </c>
    </row>
    <row r="124" spans="1:71" s="469" customFormat="1" ht="12.95" customHeight="1" x14ac:dyDescent="0.2">
      <c r="A124" s="509">
        <f t="shared" si="43"/>
        <v>93</v>
      </c>
      <c r="B124" s="516"/>
      <c r="C124" s="540"/>
      <c r="D124" s="516"/>
      <c r="E124" s="540"/>
      <c r="F124" s="516"/>
      <c r="G124" s="540"/>
      <c r="H124" s="516"/>
      <c r="I124" s="540"/>
      <c r="J124" s="516"/>
      <c r="K124" s="540"/>
      <c r="L124" s="516"/>
      <c r="M124" s="540"/>
      <c r="N124" s="516"/>
      <c r="O124" s="540"/>
      <c r="P124" s="516"/>
      <c r="Q124" s="516"/>
      <c r="R124" s="540"/>
      <c r="S124" s="515"/>
      <c r="T124" s="515"/>
      <c r="U124" s="515"/>
      <c r="V124" s="515"/>
      <c r="W124" s="515"/>
      <c r="X124" s="515"/>
      <c r="Y124" s="515"/>
      <c r="Z124" s="515"/>
      <c r="AA124" s="515"/>
      <c r="AB124" s="515"/>
      <c r="AC124" s="515"/>
      <c r="AD124" s="515"/>
      <c r="AE124" s="515"/>
      <c r="AF124" s="515"/>
      <c r="AG124" s="515"/>
      <c r="AH124" s="515"/>
      <c r="AI124" s="515"/>
      <c r="AJ124" s="515"/>
      <c r="AK124" s="511" t="str">
        <f t="shared" si="45"/>
        <v/>
      </c>
      <c r="AL124" s="512" t="str">
        <f t="shared" si="45"/>
        <v/>
      </c>
      <c r="AM124" s="512" t="str">
        <f t="shared" si="45"/>
        <v/>
      </c>
      <c r="AN124" s="512" t="str">
        <f t="shared" si="45"/>
        <v/>
      </c>
      <c r="AO124" s="512" t="str">
        <f t="shared" si="45"/>
        <v/>
      </c>
      <c r="AP124" s="512" t="str">
        <f t="shared" si="45"/>
        <v/>
      </c>
      <c r="AQ124" s="513" t="str">
        <f t="shared" si="45"/>
        <v/>
      </c>
      <c r="AR124" s="514" t="str">
        <f t="shared" si="45"/>
        <v/>
      </c>
      <c r="AS124" s="511" t="str">
        <f t="shared" si="45"/>
        <v/>
      </c>
      <c r="AT124" s="511" t="str">
        <f t="shared" si="45"/>
        <v/>
      </c>
      <c r="AU124" s="512" t="str">
        <f t="shared" si="45"/>
        <v/>
      </c>
      <c r="AV124" s="512" t="str">
        <f t="shared" si="45"/>
        <v/>
      </c>
      <c r="AW124" s="512" t="str">
        <f t="shared" si="45"/>
        <v/>
      </c>
      <c r="AX124" s="512" t="str">
        <f t="shared" si="44"/>
        <v/>
      </c>
      <c r="AY124" s="512" t="str">
        <f t="shared" si="44"/>
        <v/>
      </c>
      <c r="AZ124" s="512" t="str">
        <f t="shared" si="44"/>
        <v/>
      </c>
      <c r="BA124" s="512" t="str">
        <f t="shared" si="44"/>
        <v/>
      </c>
      <c r="BB124" s="512" t="str">
        <f t="shared" si="44"/>
        <v/>
      </c>
      <c r="BC124" s="512" t="str">
        <f t="shared" si="44"/>
        <v/>
      </c>
      <c r="BD124" s="512" t="str">
        <f t="shared" si="44"/>
        <v/>
      </c>
      <c r="BE124" s="512" t="str">
        <f t="shared" si="44"/>
        <v/>
      </c>
      <c r="BF124" s="512" t="str">
        <f t="shared" si="44"/>
        <v/>
      </c>
      <c r="BG124" s="512" t="str">
        <f t="shared" si="44"/>
        <v/>
      </c>
      <c r="BH124" s="512" t="str">
        <f t="shared" si="44"/>
        <v/>
      </c>
      <c r="BI124" s="512" t="str">
        <f t="shared" si="44"/>
        <v/>
      </c>
      <c r="BJ124" s="512" t="str">
        <f t="shared" si="44"/>
        <v/>
      </c>
      <c r="BK124" s="512" t="str">
        <f t="shared" si="46"/>
        <v/>
      </c>
      <c r="BL124" s="512" t="str">
        <f t="shared" si="46"/>
        <v/>
      </c>
      <c r="BM124" s="512" t="str">
        <f t="shared" si="46"/>
        <v/>
      </c>
      <c r="BN124" s="512" t="str">
        <f t="shared" si="46"/>
        <v/>
      </c>
      <c r="BO124" s="512" t="str">
        <f t="shared" si="46"/>
        <v/>
      </c>
      <c r="BP124" s="512" t="str">
        <f t="shared" si="46"/>
        <v/>
      </c>
      <c r="BQ124" s="512" t="str">
        <f t="shared" si="46"/>
        <v/>
      </c>
      <c r="BR124" s="512" t="str">
        <f t="shared" si="46"/>
        <v/>
      </c>
      <c r="BS124" s="512" t="str">
        <f t="shared" si="46"/>
        <v/>
      </c>
    </row>
    <row r="125" spans="1:71" s="469" customFormat="1" ht="12.95" customHeight="1" x14ac:dyDescent="0.2">
      <c r="A125" s="509">
        <f t="shared" si="43"/>
        <v>94</v>
      </c>
      <c r="B125" s="516"/>
      <c r="C125" s="540"/>
      <c r="D125" s="516"/>
      <c r="E125" s="540"/>
      <c r="F125" s="516"/>
      <c r="G125" s="540"/>
      <c r="H125" s="516"/>
      <c r="I125" s="540"/>
      <c r="J125" s="516"/>
      <c r="K125" s="540"/>
      <c r="L125" s="516"/>
      <c r="M125" s="540"/>
      <c r="N125" s="516"/>
      <c r="O125" s="540"/>
      <c r="P125" s="516"/>
      <c r="Q125" s="516"/>
      <c r="R125" s="540"/>
      <c r="S125" s="515"/>
      <c r="T125" s="515"/>
      <c r="U125" s="515"/>
      <c r="V125" s="515"/>
      <c r="W125" s="515"/>
      <c r="X125" s="515"/>
      <c r="Y125" s="515"/>
      <c r="Z125" s="515"/>
      <c r="AA125" s="515"/>
      <c r="AB125" s="515"/>
      <c r="AC125" s="515"/>
      <c r="AD125" s="515"/>
      <c r="AE125" s="515"/>
      <c r="AF125" s="515"/>
      <c r="AG125" s="515"/>
      <c r="AH125" s="515"/>
      <c r="AI125" s="515"/>
      <c r="AJ125" s="515"/>
      <c r="AK125" s="511" t="str">
        <f t="shared" si="45"/>
        <v/>
      </c>
      <c r="AL125" s="512" t="str">
        <f t="shared" si="45"/>
        <v/>
      </c>
      <c r="AM125" s="512" t="str">
        <f t="shared" si="45"/>
        <v/>
      </c>
      <c r="AN125" s="512" t="str">
        <f t="shared" si="45"/>
        <v/>
      </c>
      <c r="AO125" s="512" t="str">
        <f t="shared" si="45"/>
        <v/>
      </c>
      <c r="AP125" s="512" t="str">
        <f t="shared" si="45"/>
        <v/>
      </c>
      <c r="AQ125" s="513" t="str">
        <f t="shared" si="45"/>
        <v/>
      </c>
      <c r="AR125" s="514" t="str">
        <f t="shared" si="45"/>
        <v/>
      </c>
      <c r="AS125" s="511" t="str">
        <f t="shared" si="45"/>
        <v/>
      </c>
      <c r="AT125" s="511" t="str">
        <f t="shared" si="45"/>
        <v/>
      </c>
      <c r="AU125" s="512" t="str">
        <f t="shared" si="45"/>
        <v/>
      </c>
      <c r="AV125" s="512" t="str">
        <f t="shared" si="45"/>
        <v/>
      </c>
      <c r="AW125" s="512" t="str">
        <f t="shared" si="45"/>
        <v/>
      </c>
      <c r="AX125" s="512" t="str">
        <f t="shared" si="44"/>
        <v/>
      </c>
      <c r="AY125" s="512" t="str">
        <f t="shared" si="44"/>
        <v/>
      </c>
      <c r="AZ125" s="512" t="str">
        <f t="shared" si="44"/>
        <v/>
      </c>
      <c r="BA125" s="512" t="str">
        <f t="shared" si="44"/>
        <v/>
      </c>
      <c r="BB125" s="512" t="str">
        <f t="shared" si="44"/>
        <v/>
      </c>
      <c r="BC125" s="512" t="str">
        <f t="shared" si="44"/>
        <v/>
      </c>
      <c r="BD125" s="512" t="str">
        <f t="shared" si="44"/>
        <v/>
      </c>
      <c r="BE125" s="512" t="str">
        <f t="shared" si="44"/>
        <v/>
      </c>
      <c r="BF125" s="512" t="str">
        <f t="shared" si="44"/>
        <v/>
      </c>
      <c r="BG125" s="512" t="str">
        <f t="shared" si="44"/>
        <v/>
      </c>
      <c r="BH125" s="512" t="str">
        <f t="shared" si="44"/>
        <v/>
      </c>
      <c r="BI125" s="512" t="str">
        <f t="shared" si="44"/>
        <v/>
      </c>
      <c r="BJ125" s="512" t="str">
        <f t="shared" si="44"/>
        <v/>
      </c>
      <c r="BK125" s="512" t="str">
        <f t="shared" si="46"/>
        <v/>
      </c>
      <c r="BL125" s="512" t="str">
        <f t="shared" si="46"/>
        <v/>
      </c>
      <c r="BM125" s="512" t="str">
        <f t="shared" si="46"/>
        <v/>
      </c>
      <c r="BN125" s="512" t="str">
        <f t="shared" si="46"/>
        <v/>
      </c>
      <c r="BO125" s="512" t="str">
        <f t="shared" si="46"/>
        <v/>
      </c>
      <c r="BP125" s="512" t="str">
        <f t="shared" si="46"/>
        <v/>
      </c>
      <c r="BQ125" s="512" t="str">
        <f t="shared" si="46"/>
        <v/>
      </c>
      <c r="BR125" s="512" t="str">
        <f t="shared" si="46"/>
        <v/>
      </c>
      <c r="BS125" s="512" t="str">
        <f t="shared" si="46"/>
        <v/>
      </c>
    </row>
    <row r="126" spans="1:71" s="469" customFormat="1" ht="12.95" customHeight="1" x14ac:dyDescent="0.2">
      <c r="A126" s="509">
        <f t="shared" si="43"/>
        <v>95</v>
      </c>
      <c r="B126" s="516"/>
      <c r="C126" s="540"/>
      <c r="D126" s="516"/>
      <c r="E126" s="540"/>
      <c r="F126" s="516"/>
      <c r="G126" s="540"/>
      <c r="H126" s="516"/>
      <c r="I126" s="540"/>
      <c r="J126" s="516"/>
      <c r="K126" s="540"/>
      <c r="L126" s="516"/>
      <c r="M126" s="540"/>
      <c r="N126" s="516"/>
      <c r="O126" s="540"/>
      <c r="P126" s="516"/>
      <c r="Q126" s="516"/>
      <c r="R126" s="540"/>
      <c r="S126" s="515"/>
      <c r="T126" s="515"/>
      <c r="U126" s="515"/>
      <c r="V126" s="515"/>
      <c r="W126" s="515"/>
      <c r="X126" s="515"/>
      <c r="Y126" s="515"/>
      <c r="Z126" s="515"/>
      <c r="AA126" s="515"/>
      <c r="AB126" s="515"/>
      <c r="AC126" s="515"/>
      <c r="AD126" s="515"/>
      <c r="AE126" s="515"/>
      <c r="AF126" s="515"/>
      <c r="AG126" s="515"/>
      <c r="AH126" s="515"/>
      <c r="AI126" s="515"/>
      <c r="AJ126" s="515"/>
      <c r="AK126" s="511" t="str">
        <f t="shared" si="45"/>
        <v/>
      </c>
      <c r="AL126" s="512" t="str">
        <f t="shared" si="45"/>
        <v/>
      </c>
      <c r="AM126" s="512" t="str">
        <f t="shared" si="45"/>
        <v/>
      </c>
      <c r="AN126" s="512" t="str">
        <f t="shared" si="45"/>
        <v/>
      </c>
      <c r="AO126" s="512" t="str">
        <f t="shared" si="45"/>
        <v/>
      </c>
      <c r="AP126" s="512" t="str">
        <f t="shared" si="45"/>
        <v/>
      </c>
      <c r="AQ126" s="513" t="str">
        <f t="shared" si="45"/>
        <v/>
      </c>
      <c r="AR126" s="514" t="str">
        <f t="shared" si="45"/>
        <v/>
      </c>
      <c r="AS126" s="511" t="str">
        <f t="shared" si="45"/>
        <v/>
      </c>
      <c r="AT126" s="511" t="str">
        <f t="shared" si="45"/>
        <v/>
      </c>
      <c r="AU126" s="512" t="str">
        <f t="shared" si="45"/>
        <v/>
      </c>
      <c r="AV126" s="512" t="str">
        <f t="shared" si="45"/>
        <v/>
      </c>
      <c r="AW126" s="512" t="str">
        <f t="shared" si="45"/>
        <v/>
      </c>
      <c r="AX126" s="512" t="str">
        <f t="shared" si="45"/>
        <v/>
      </c>
      <c r="AY126" s="512" t="str">
        <f t="shared" si="45"/>
        <v/>
      </c>
      <c r="AZ126" s="512" t="str">
        <f t="shared" si="45"/>
        <v/>
      </c>
      <c r="BA126" s="512" t="str">
        <f t="shared" ref="AX126:BM131" si="47">IF(R126="","",ABS(R125-R126))</f>
        <v/>
      </c>
      <c r="BB126" s="512" t="str">
        <f t="shared" si="47"/>
        <v/>
      </c>
      <c r="BC126" s="512" t="str">
        <f t="shared" si="47"/>
        <v/>
      </c>
      <c r="BD126" s="512" t="str">
        <f t="shared" si="47"/>
        <v/>
      </c>
      <c r="BE126" s="512" t="str">
        <f t="shared" si="47"/>
        <v/>
      </c>
      <c r="BF126" s="512" t="str">
        <f t="shared" si="47"/>
        <v/>
      </c>
      <c r="BG126" s="512" t="str">
        <f t="shared" si="47"/>
        <v/>
      </c>
      <c r="BH126" s="512" t="str">
        <f t="shared" si="47"/>
        <v/>
      </c>
      <c r="BI126" s="512" t="str">
        <f t="shared" si="47"/>
        <v/>
      </c>
      <c r="BJ126" s="512" t="str">
        <f t="shared" si="47"/>
        <v/>
      </c>
      <c r="BK126" s="512" t="str">
        <f t="shared" si="46"/>
        <v/>
      </c>
      <c r="BL126" s="512" t="str">
        <f t="shared" si="46"/>
        <v/>
      </c>
      <c r="BM126" s="512" t="str">
        <f t="shared" si="46"/>
        <v/>
      </c>
      <c r="BN126" s="512" t="str">
        <f t="shared" si="46"/>
        <v/>
      </c>
      <c r="BO126" s="512" t="str">
        <f t="shared" si="46"/>
        <v/>
      </c>
      <c r="BP126" s="512" t="str">
        <f t="shared" si="46"/>
        <v/>
      </c>
      <c r="BQ126" s="512" t="str">
        <f t="shared" si="46"/>
        <v/>
      </c>
      <c r="BR126" s="512" t="str">
        <f t="shared" si="46"/>
        <v/>
      </c>
      <c r="BS126" s="512" t="str">
        <f t="shared" si="46"/>
        <v/>
      </c>
    </row>
    <row r="127" spans="1:71" s="469" customFormat="1" ht="12.95" customHeight="1" x14ac:dyDescent="0.2">
      <c r="A127" s="509">
        <f t="shared" si="43"/>
        <v>96</v>
      </c>
      <c r="B127" s="516"/>
      <c r="C127" s="540"/>
      <c r="D127" s="516"/>
      <c r="E127" s="540"/>
      <c r="F127" s="516"/>
      <c r="G127" s="540"/>
      <c r="H127" s="516"/>
      <c r="I127" s="540"/>
      <c r="J127" s="516"/>
      <c r="K127" s="540"/>
      <c r="L127" s="516"/>
      <c r="M127" s="540"/>
      <c r="N127" s="516"/>
      <c r="O127" s="540"/>
      <c r="P127" s="516"/>
      <c r="Q127" s="516"/>
      <c r="R127" s="540"/>
      <c r="S127" s="515"/>
      <c r="T127" s="515"/>
      <c r="U127" s="515"/>
      <c r="V127" s="515"/>
      <c r="W127" s="515"/>
      <c r="X127" s="515"/>
      <c r="Y127" s="515"/>
      <c r="Z127" s="515"/>
      <c r="AA127" s="515"/>
      <c r="AB127" s="515"/>
      <c r="AC127" s="515"/>
      <c r="AD127" s="515"/>
      <c r="AE127" s="515"/>
      <c r="AF127" s="515"/>
      <c r="AG127" s="515"/>
      <c r="AH127" s="515"/>
      <c r="AI127" s="515"/>
      <c r="AJ127" s="515"/>
      <c r="AK127" s="511" t="str">
        <f t="shared" si="45"/>
        <v/>
      </c>
      <c r="AL127" s="512" t="str">
        <f t="shared" si="45"/>
        <v/>
      </c>
      <c r="AM127" s="512" t="str">
        <f t="shared" si="45"/>
        <v/>
      </c>
      <c r="AN127" s="512" t="str">
        <f t="shared" si="45"/>
        <v/>
      </c>
      <c r="AO127" s="512" t="str">
        <f t="shared" si="45"/>
        <v/>
      </c>
      <c r="AP127" s="512" t="str">
        <f t="shared" si="45"/>
        <v/>
      </c>
      <c r="AQ127" s="513" t="str">
        <f t="shared" si="45"/>
        <v/>
      </c>
      <c r="AR127" s="514" t="str">
        <f t="shared" si="45"/>
        <v/>
      </c>
      <c r="AS127" s="511" t="str">
        <f t="shared" si="45"/>
        <v/>
      </c>
      <c r="AT127" s="511" t="str">
        <f t="shared" si="45"/>
        <v/>
      </c>
      <c r="AU127" s="512" t="str">
        <f t="shared" si="45"/>
        <v/>
      </c>
      <c r="AV127" s="512" t="str">
        <f t="shared" si="45"/>
        <v/>
      </c>
      <c r="AW127" s="512" t="str">
        <f t="shared" si="45"/>
        <v/>
      </c>
      <c r="AX127" s="512" t="str">
        <f t="shared" si="47"/>
        <v/>
      </c>
      <c r="AY127" s="512" t="str">
        <f t="shared" si="47"/>
        <v/>
      </c>
      <c r="AZ127" s="512" t="str">
        <f t="shared" si="47"/>
        <v/>
      </c>
      <c r="BA127" s="512" t="str">
        <f t="shared" si="47"/>
        <v/>
      </c>
      <c r="BB127" s="512" t="str">
        <f t="shared" si="47"/>
        <v/>
      </c>
      <c r="BC127" s="512" t="str">
        <f t="shared" si="47"/>
        <v/>
      </c>
      <c r="BD127" s="512" t="str">
        <f t="shared" si="47"/>
        <v/>
      </c>
      <c r="BE127" s="512" t="str">
        <f t="shared" si="47"/>
        <v/>
      </c>
      <c r="BF127" s="512" t="str">
        <f t="shared" si="47"/>
        <v/>
      </c>
      <c r="BG127" s="512" t="str">
        <f t="shared" si="47"/>
        <v/>
      </c>
      <c r="BH127" s="512" t="str">
        <f t="shared" si="47"/>
        <v/>
      </c>
      <c r="BI127" s="512" t="str">
        <f t="shared" si="47"/>
        <v/>
      </c>
      <c r="BJ127" s="512" t="str">
        <f t="shared" si="47"/>
        <v/>
      </c>
      <c r="BK127" s="512" t="str">
        <f t="shared" si="46"/>
        <v/>
      </c>
      <c r="BL127" s="512" t="str">
        <f t="shared" si="46"/>
        <v/>
      </c>
      <c r="BM127" s="512" t="str">
        <f t="shared" si="46"/>
        <v/>
      </c>
      <c r="BN127" s="512" t="str">
        <f t="shared" si="46"/>
        <v/>
      </c>
      <c r="BO127" s="512" t="str">
        <f t="shared" si="46"/>
        <v/>
      </c>
      <c r="BP127" s="512" t="str">
        <f t="shared" si="46"/>
        <v/>
      </c>
      <c r="BQ127" s="512" t="str">
        <f t="shared" si="46"/>
        <v/>
      </c>
      <c r="BR127" s="512" t="str">
        <f t="shared" si="46"/>
        <v/>
      </c>
      <c r="BS127" s="512" t="str">
        <f t="shared" si="46"/>
        <v/>
      </c>
    </row>
    <row r="128" spans="1:71" s="469" customFormat="1" ht="12.95" customHeight="1" x14ac:dyDescent="0.2">
      <c r="A128" s="509">
        <f t="shared" si="43"/>
        <v>97</v>
      </c>
      <c r="B128" s="516"/>
      <c r="C128" s="540"/>
      <c r="D128" s="516"/>
      <c r="E128" s="540"/>
      <c r="F128" s="516"/>
      <c r="G128" s="540"/>
      <c r="H128" s="516"/>
      <c r="I128" s="540"/>
      <c r="J128" s="516"/>
      <c r="K128" s="540"/>
      <c r="L128" s="516"/>
      <c r="M128" s="540"/>
      <c r="N128" s="516"/>
      <c r="O128" s="540"/>
      <c r="P128" s="516"/>
      <c r="Q128" s="516"/>
      <c r="R128" s="540"/>
      <c r="S128" s="515"/>
      <c r="T128" s="515"/>
      <c r="U128" s="515"/>
      <c r="V128" s="515"/>
      <c r="W128" s="515"/>
      <c r="X128" s="515"/>
      <c r="Y128" s="515"/>
      <c r="Z128" s="515"/>
      <c r="AA128" s="515"/>
      <c r="AB128" s="515"/>
      <c r="AC128" s="515"/>
      <c r="AD128" s="515"/>
      <c r="AE128" s="515"/>
      <c r="AF128" s="515"/>
      <c r="AG128" s="515"/>
      <c r="AH128" s="515"/>
      <c r="AI128" s="515"/>
      <c r="AJ128" s="515"/>
      <c r="AK128" s="511" t="str">
        <f t="shared" si="45"/>
        <v/>
      </c>
      <c r="AL128" s="512" t="str">
        <f t="shared" si="45"/>
        <v/>
      </c>
      <c r="AM128" s="512" t="str">
        <f t="shared" si="45"/>
        <v/>
      </c>
      <c r="AN128" s="512" t="str">
        <f t="shared" si="45"/>
        <v/>
      </c>
      <c r="AO128" s="512" t="str">
        <f t="shared" si="45"/>
        <v/>
      </c>
      <c r="AP128" s="512" t="str">
        <f t="shared" si="45"/>
        <v/>
      </c>
      <c r="AQ128" s="513" t="str">
        <f t="shared" si="45"/>
        <v/>
      </c>
      <c r="AR128" s="514" t="str">
        <f t="shared" si="45"/>
        <v/>
      </c>
      <c r="AS128" s="511" t="str">
        <f t="shared" si="45"/>
        <v/>
      </c>
      <c r="AT128" s="511" t="str">
        <f t="shared" si="45"/>
        <v/>
      </c>
      <c r="AU128" s="512" t="str">
        <f t="shared" si="45"/>
        <v/>
      </c>
      <c r="AV128" s="512" t="str">
        <f t="shared" si="45"/>
        <v/>
      </c>
      <c r="AW128" s="512" t="str">
        <f t="shared" si="45"/>
        <v/>
      </c>
      <c r="AX128" s="512" t="str">
        <f t="shared" si="47"/>
        <v/>
      </c>
      <c r="AY128" s="512" t="str">
        <f t="shared" si="47"/>
        <v/>
      </c>
      <c r="AZ128" s="512" t="str">
        <f t="shared" si="47"/>
        <v/>
      </c>
      <c r="BA128" s="512" t="str">
        <f t="shared" si="47"/>
        <v/>
      </c>
      <c r="BB128" s="512" t="str">
        <f t="shared" si="47"/>
        <v/>
      </c>
      <c r="BC128" s="512" t="str">
        <f t="shared" si="47"/>
        <v/>
      </c>
      <c r="BD128" s="512" t="str">
        <f t="shared" si="47"/>
        <v/>
      </c>
      <c r="BE128" s="512" t="str">
        <f t="shared" si="47"/>
        <v/>
      </c>
      <c r="BF128" s="512" t="str">
        <f t="shared" si="47"/>
        <v/>
      </c>
      <c r="BG128" s="512" t="str">
        <f t="shared" si="47"/>
        <v/>
      </c>
      <c r="BH128" s="512" t="str">
        <f t="shared" si="47"/>
        <v/>
      </c>
      <c r="BI128" s="512" t="str">
        <f t="shared" si="47"/>
        <v/>
      </c>
      <c r="BJ128" s="512" t="str">
        <f t="shared" si="47"/>
        <v/>
      </c>
      <c r="BK128" s="512" t="str">
        <f t="shared" si="46"/>
        <v/>
      </c>
      <c r="BL128" s="512" t="str">
        <f t="shared" si="46"/>
        <v/>
      </c>
      <c r="BM128" s="512" t="str">
        <f t="shared" si="46"/>
        <v/>
      </c>
      <c r="BN128" s="512" t="str">
        <f t="shared" si="46"/>
        <v/>
      </c>
      <c r="BO128" s="512" t="str">
        <f t="shared" si="46"/>
        <v/>
      </c>
      <c r="BP128" s="512" t="str">
        <f t="shared" si="46"/>
        <v/>
      </c>
      <c r="BQ128" s="512" t="str">
        <f t="shared" si="46"/>
        <v/>
      </c>
      <c r="BR128" s="512" t="str">
        <f t="shared" si="46"/>
        <v/>
      </c>
      <c r="BS128" s="512" t="str">
        <f t="shared" si="46"/>
        <v/>
      </c>
    </row>
    <row r="129" spans="1:71" s="469" customFormat="1" ht="12.95" customHeight="1" x14ac:dyDescent="0.2">
      <c r="A129" s="509">
        <v>98</v>
      </c>
      <c r="B129" s="516"/>
      <c r="C129" s="540"/>
      <c r="D129" s="516"/>
      <c r="E129" s="540"/>
      <c r="F129" s="516"/>
      <c r="G129" s="540"/>
      <c r="H129" s="516"/>
      <c r="I129" s="540"/>
      <c r="J129" s="516"/>
      <c r="K129" s="540"/>
      <c r="L129" s="516"/>
      <c r="M129" s="540"/>
      <c r="N129" s="516"/>
      <c r="O129" s="540"/>
      <c r="P129" s="516"/>
      <c r="Q129" s="516"/>
      <c r="R129" s="540"/>
      <c r="S129" s="515"/>
      <c r="T129" s="515"/>
      <c r="U129" s="515"/>
      <c r="V129" s="515"/>
      <c r="W129" s="515"/>
      <c r="X129" s="515"/>
      <c r="Y129" s="515"/>
      <c r="Z129" s="515"/>
      <c r="AA129" s="515"/>
      <c r="AB129" s="515"/>
      <c r="AC129" s="515"/>
      <c r="AD129" s="515"/>
      <c r="AE129" s="515"/>
      <c r="AF129" s="515"/>
      <c r="AG129" s="515"/>
      <c r="AH129" s="515"/>
      <c r="AI129" s="515"/>
      <c r="AJ129" s="515"/>
      <c r="AK129" s="511" t="str">
        <f t="shared" si="45"/>
        <v/>
      </c>
      <c r="AL129" s="512" t="str">
        <f t="shared" si="45"/>
        <v/>
      </c>
      <c r="AM129" s="512" t="str">
        <f t="shared" si="45"/>
        <v/>
      </c>
      <c r="AN129" s="512" t="str">
        <f t="shared" si="45"/>
        <v/>
      </c>
      <c r="AO129" s="512" t="str">
        <f t="shared" si="45"/>
        <v/>
      </c>
      <c r="AP129" s="512" t="str">
        <f t="shared" si="45"/>
        <v/>
      </c>
      <c r="AQ129" s="513" t="str">
        <f t="shared" si="45"/>
        <v/>
      </c>
      <c r="AR129" s="514" t="str">
        <f>IF(I129="","",ABS(I128-I129))</f>
        <v/>
      </c>
      <c r="AS129" s="511" t="str">
        <f t="shared" si="45"/>
        <v/>
      </c>
      <c r="AT129" s="511" t="str">
        <f t="shared" si="45"/>
        <v/>
      </c>
      <c r="AU129" s="512" t="str">
        <f t="shared" si="45"/>
        <v/>
      </c>
      <c r="AV129" s="512" t="str">
        <f t="shared" si="45"/>
        <v/>
      </c>
      <c r="AW129" s="512" t="str">
        <f t="shared" si="45"/>
        <v/>
      </c>
      <c r="AX129" s="512" t="str">
        <f t="shared" si="47"/>
        <v/>
      </c>
      <c r="AY129" s="512" t="str">
        <f t="shared" si="47"/>
        <v/>
      </c>
      <c r="AZ129" s="512" t="str">
        <f t="shared" si="47"/>
        <v/>
      </c>
      <c r="BA129" s="512" t="str">
        <f t="shared" si="47"/>
        <v/>
      </c>
      <c r="BB129" s="512" t="str">
        <f t="shared" si="47"/>
        <v/>
      </c>
      <c r="BC129" s="512" t="str">
        <f t="shared" si="47"/>
        <v/>
      </c>
      <c r="BD129" s="512" t="str">
        <f t="shared" si="47"/>
        <v/>
      </c>
      <c r="BE129" s="512" t="str">
        <f t="shared" si="47"/>
        <v/>
      </c>
      <c r="BF129" s="512" t="str">
        <f t="shared" si="47"/>
        <v/>
      </c>
      <c r="BG129" s="512" t="str">
        <f t="shared" si="47"/>
        <v/>
      </c>
      <c r="BH129" s="512" t="str">
        <f t="shared" si="47"/>
        <v/>
      </c>
      <c r="BI129" s="512" t="str">
        <f t="shared" si="47"/>
        <v/>
      </c>
      <c r="BJ129" s="512" t="str">
        <f t="shared" si="47"/>
        <v/>
      </c>
      <c r="BK129" s="512" t="str">
        <f t="shared" si="47"/>
        <v/>
      </c>
      <c r="BL129" s="512" t="str">
        <f t="shared" si="47"/>
        <v/>
      </c>
      <c r="BM129" s="512" t="str">
        <f t="shared" si="47"/>
        <v/>
      </c>
      <c r="BN129" s="512" t="str">
        <f t="shared" ref="BK129:BS131" si="48">IF(AE129="","",ABS(AE128-AE129))</f>
        <v/>
      </c>
      <c r="BO129" s="512" t="str">
        <f t="shared" si="48"/>
        <v/>
      </c>
      <c r="BP129" s="512" t="str">
        <f t="shared" si="48"/>
        <v/>
      </c>
      <c r="BQ129" s="512" t="str">
        <f t="shared" si="48"/>
        <v/>
      </c>
      <c r="BR129" s="512" t="str">
        <f t="shared" si="48"/>
        <v/>
      </c>
      <c r="BS129" s="512" t="str">
        <f t="shared" si="48"/>
        <v/>
      </c>
    </row>
    <row r="130" spans="1:71" s="469" customFormat="1" ht="12.95" customHeight="1" x14ac:dyDescent="0.2">
      <c r="A130" s="509">
        <v>99</v>
      </c>
      <c r="B130" s="516"/>
      <c r="C130" s="540"/>
      <c r="D130" s="516"/>
      <c r="E130" s="540"/>
      <c r="F130" s="516"/>
      <c r="G130" s="540"/>
      <c r="H130" s="516"/>
      <c r="I130" s="540"/>
      <c r="J130" s="516"/>
      <c r="K130" s="540"/>
      <c r="L130" s="516"/>
      <c r="M130" s="540"/>
      <c r="N130" s="516"/>
      <c r="O130" s="540"/>
      <c r="P130" s="516"/>
      <c r="Q130" s="516"/>
      <c r="R130" s="540"/>
      <c r="S130" s="515"/>
      <c r="T130" s="515"/>
      <c r="U130" s="515"/>
      <c r="V130" s="515"/>
      <c r="W130" s="515"/>
      <c r="X130" s="515"/>
      <c r="Y130" s="515"/>
      <c r="Z130" s="515"/>
      <c r="AA130" s="515"/>
      <c r="AB130" s="515"/>
      <c r="AC130" s="515"/>
      <c r="AD130" s="515"/>
      <c r="AE130" s="515"/>
      <c r="AF130" s="515"/>
      <c r="AG130" s="515"/>
      <c r="AH130" s="515"/>
      <c r="AI130" s="515"/>
      <c r="AJ130" s="515"/>
      <c r="AK130" s="511" t="str">
        <f t="shared" si="45"/>
        <v/>
      </c>
      <c r="AL130" s="512" t="str">
        <f t="shared" si="45"/>
        <v/>
      </c>
      <c r="AM130" s="512" t="str">
        <f t="shared" si="45"/>
        <v/>
      </c>
      <c r="AN130" s="512" t="str">
        <f t="shared" si="45"/>
        <v/>
      </c>
      <c r="AO130" s="512" t="str">
        <f t="shared" si="45"/>
        <v/>
      </c>
      <c r="AP130" s="512" t="str">
        <f t="shared" si="45"/>
        <v/>
      </c>
      <c r="AQ130" s="513" t="str">
        <f t="shared" si="45"/>
        <v/>
      </c>
      <c r="AR130" s="514" t="str">
        <f>IF(I130="","",ABS(I129-I130))</f>
        <v/>
      </c>
      <c r="AS130" s="511" t="str">
        <f t="shared" si="45"/>
        <v/>
      </c>
      <c r="AT130" s="511" t="str">
        <f t="shared" si="45"/>
        <v/>
      </c>
      <c r="AU130" s="512" t="str">
        <f t="shared" si="45"/>
        <v/>
      </c>
      <c r="AV130" s="512" t="str">
        <f t="shared" si="45"/>
        <v/>
      </c>
      <c r="AW130" s="512" t="str">
        <f t="shared" si="45"/>
        <v/>
      </c>
      <c r="AX130" s="512" t="str">
        <f t="shared" si="47"/>
        <v/>
      </c>
      <c r="AY130" s="512" t="str">
        <f t="shared" si="47"/>
        <v/>
      </c>
      <c r="AZ130" s="512" t="str">
        <f t="shared" si="47"/>
        <v/>
      </c>
      <c r="BA130" s="512" t="str">
        <f t="shared" si="47"/>
        <v/>
      </c>
      <c r="BB130" s="512" t="str">
        <f t="shared" si="47"/>
        <v/>
      </c>
      <c r="BC130" s="512" t="str">
        <f t="shared" si="47"/>
        <v/>
      </c>
      <c r="BD130" s="512" t="str">
        <f t="shared" si="47"/>
        <v/>
      </c>
      <c r="BE130" s="512" t="str">
        <f t="shared" si="47"/>
        <v/>
      </c>
      <c r="BF130" s="512" t="str">
        <f t="shared" si="47"/>
        <v/>
      </c>
      <c r="BG130" s="512" t="str">
        <f t="shared" si="47"/>
        <v/>
      </c>
      <c r="BH130" s="512" t="str">
        <f t="shared" si="47"/>
        <v/>
      </c>
      <c r="BI130" s="512" t="str">
        <f t="shared" si="47"/>
        <v/>
      </c>
      <c r="BJ130" s="512" t="str">
        <f t="shared" si="47"/>
        <v/>
      </c>
      <c r="BK130" s="512" t="str">
        <f t="shared" si="48"/>
        <v/>
      </c>
      <c r="BL130" s="512" t="str">
        <f t="shared" si="48"/>
        <v/>
      </c>
      <c r="BM130" s="512" t="str">
        <f t="shared" si="48"/>
        <v/>
      </c>
      <c r="BN130" s="512" t="str">
        <f t="shared" si="48"/>
        <v/>
      </c>
      <c r="BO130" s="512" t="str">
        <f t="shared" si="48"/>
        <v/>
      </c>
      <c r="BP130" s="512" t="str">
        <f t="shared" si="48"/>
        <v/>
      </c>
      <c r="BQ130" s="512" t="str">
        <f t="shared" si="48"/>
        <v/>
      </c>
      <c r="BR130" s="512" t="str">
        <f t="shared" si="48"/>
        <v/>
      </c>
      <c r="BS130" s="512" t="str">
        <f t="shared" si="48"/>
        <v/>
      </c>
    </row>
    <row r="131" spans="1:71" s="469" customFormat="1" ht="12.95" customHeight="1" thickBot="1" x14ac:dyDescent="0.25">
      <c r="A131" s="517">
        <v>100</v>
      </c>
      <c r="B131" s="552"/>
      <c r="C131" s="541"/>
      <c r="D131" s="552"/>
      <c r="E131" s="541"/>
      <c r="F131" s="552"/>
      <c r="G131" s="541"/>
      <c r="H131" s="552"/>
      <c r="I131" s="541"/>
      <c r="J131" s="552"/>
      <c r="K131" s="541"/>
      <c r="L131" s="552"/>
      <c r="M131" s="541"/>
      <c r="N131" s="552"/>
      <c r="O131" s="541"/>
      <c r="P131" s="552"/>
      <c r="Q131" s="552"/>
      <c r="R131" s="541"/>
      <c r="S131" s="518"/>
      <c r="T131" s="518"/>
      <c r="U131" s="518"/>
      <c r="V131" s="518"/>
      <c r="W131" s="518"/>
      <c r="X131" s="518"/>
      <c r="Y131" s="518"/>
      <c r="Z131" s="518"/>
      <c r="AA131" s="518"/>
      <c r="AB131" s="518"/>
      <c r="AC131" s="518"/>
      <c r="AD131" s="518"/>
      <c r="AE131" s="518"/>
      <c r="AF131" s="518"/>
      <c r="AG131" s="518"/>
      <c r="AH131" s="518"/>
      <c r="AI131" s="518"/>
      <c r="AJ131" s="518"/>
      <c r="AK131" s="519" t="str">
        <f t="shared" si="45"/>
        <v/>
      </c>
      <c r="AL131" s="520" t="str">
        <f t="shared" si="45"/>
        <v/>
      </c>
      <c r="AM131" s="520" t="str">
        <f t="shared" si="45"/>
        <v/>
      </c>
      <c r="AN131" s="520" t="str">
        <f t="shared" si="45"/>
        <v/>
      </c>
      <c r="AO131" s="520" t="str">
        <f t="shared" si="45"/>
        <v/>
      </c>
      <c r="AP131" s="520" t="str">
        <f t="shared" si="45"/>
        <v/>
      </c>
      <c r="AQ131" s="521" t="str">
        <f t="shared" si="45"/>
        <v/>
      </c>
      <c r="AR131" s="522" t="str">
        <f>IF(I131="","",ABS(I130-I131))</f>
        <v/>
      </c>
      <c r="AS131" s="519" t="str">
        <f t="shared" si="45"/>
        <v/>
      </c>
      <c r="AT131" s="519" t="str">
        <f t="shared" si="45"/>
        <v/>
      </c>
      <c r="AU131" s="520" t="str">
        <f t="shared" si="45"/>
        <v/>
      </c>
      <c r="AV131" s="520" t="str">
        <f t="shared" si="45"/>
        <v/>
      </c>
      <c r="AW131" s="520" t="str">
        <f t="shared" si="45"/>
        <v/>
      </c>
      <c r="AX131" s="520" t="str">
        <f t="shared" si="47"/>
        <v/>
      </c>
      <c r="AY131" s="520" t="str">
        <f t="shared" si="47"/>
        <v/>
      </c>
      <c r="AZ131" s="520" t="str">
        <f t="shared" si="47"/>
        <v/>
      </c>
      <c r="BA131" s="520" t="str">
        <f t="shared" si="47"/>
        <v/>
      </c>
      <c r="BB131" s="520" t="str">
        <f t="shared" si="47"/>
        <v/>
      </c>
      <c r="BC131" s="520" t="str">
        <f t="shared" si="47"/>
        <v/>
      </c>
      <c r="BD131" s="520" t="str">
        <f t="shared" si="47"/>
        <v/>
      </c>
      <c r="BE131" s="520" t="str">
        <f t="shared" si="47"/>
        <v/>
      </c>
      <c r="BF131" s="520" t="str">
        <f t="shared" si="47"/>
        <v/>
      </c>
      <c r="BG131" s="520" t="str">
        <f t="shared" si="47"/>
        <v/>
      </c>
      <c r="BH131" s="520" t="str">
        <f t="shared" si="47"/>
        <v/>
      </c>
      <c r="BI131" s="520" t="str">
        <f t="shared" si="47"/>
        <v/>
      </c>
      <c r="BJ131" s="520" t="str">
        <f t="shared" si="47"/>
        <v/>
      </c>
      <c r="BK131" s="520" t="str">
        <f t="shared" si="48"/>
        <v/>
      </c>
      <c r="BL131" s="520" t="str">
        <f t="shared" si="48"/>
        <v/>
      </c>
      <c r="BM131" s="520" t="str">
        <f t="shared" si="48"/>
        <v/>
      </c>
      <c r="BN131" s="520" t="str">
        <f t="shared" si="48"/>
        <v/>
      </c>
      <c r="BO131" s="520" t="str">
        <f t="shared" si="48"/>
        <v/>
      </c>
      <c r="BP131" s="520" t="str">
        <f t="shared" si="48"/>
        <v/>
      </c>
      <c r="BQ131" s="520" t="str">
        <f t="shared" si="48"/>
        <v/>
      </c>
      <c r="BR131" s="520" t="str">
        <f t="shared" si="48"/>
        <v/>
      </c>
      <c r="BS131" s="520" t="str">
        <f t="shared" si="48"/>
        <v/>
      </c>
    </row>
    <row r="134" spans="1:71" ht="25.5" x14ac:dyDescent="0.35">
      <c r="H134" s="432"/>
    </row>
    <row r="137" spans="1:71" ht="12.75" customHeight="1" x14ac:dyDescent="0.2"/>
  </sheetData>
  <mergeCells count="16">
    <mergeCell ref="A5:A6"/>
    <mergeCell ref="B5:B6"/>
    <mergeCell ref="C5:C6"/>
    <mergeCell ref="D5:F6"/>
    <mergeCell ref="G5:H5"/>
    <mergeCell ref="G6:K6"/>
    <mergeCell ref="B1:K1"/>
    <mergeCell ref="A2:A4"/>
    <mergeCell ref="B2:B4"/>
    <mergeCell ref="C2:C4"/>
    <mergeCell ref="D2:D4"/>
    <mergeCell ref="E2:E4"/>
    <mergeCell ref="F2:F4"/>
    <mergeCell ref="G2:K2"/>
    <mergeCell ref="G3:H3"/>
    <mergeCell ref="G4:H4"/>
  </mergeCells>
  <phoneticPr fontId="68" type="noConversion"/>
  <conditionalFormatting sqref="B17:AJ18">
    <cfRule type="cellIs" dxfId="2" priority="1" stopIfTrue="1" operator="equal">
      <formula>0</formula>
    </cfRule>
  </conditionalFormatting>
  <conditionalFormatting sqref="B23:AJ23">
    <cfRule type="cellIs" dxfId="1" priority="2" stopIfTrue="1" operator="greaterThan">
      <formula>0.75</formula>
    </cfRule>
  </conditionalFormatting>
  <conditionalFormatting sqref="B24:AJ24">
    <cfRule type="cellIs" dxfId="0" priority="3" stopIfTrue="1" operator="greaterThanOrEqual">
      <formula>0.5</formula>
    </cfRule>
  </conditionalFormatting>
  <hyperlinks>
    <hyperlink ref="A19" r:id="rId1" location="histogram" display="http://www.qimacros.com/formulas.html - histogram" xr:uid="{6518D308-53B4-4408-ABBB-CB7B4D8CFE3F}"/>
    <hyperlink ref="A26" r:id="rId2" location="PpPpk" display="http://www.qimacros.com/formulas.html - PpPpk" xr:uid="{32AD4120-93ED-47A1-BCD9-DB5A00A7F06E}"/>
    <hyperlink ref="A27" r:id="rId3" display="http://www.itl.nist.gov/div898/handbook/pmc/section1/pmc16.htm" xr:uid="{4DF6026F-8FDF-4683-B866-4D2CBED17CD9}"/>
    <hyperlink ref="A20" r:id="rId4" location="Cpk" display="http://www.qimacros.com/formulas.html - Cpk" xr:uid="{DBC79A08-A9F9-46A9-9C25-099406127221}"/>
    <hyperlink ref="A23" r:id="rId5" location="histogram" display="http://www.qimacros.com/formulas.html - histogram" xr:uid="{CFEA2050-C4F3-4FB8-B1D5-14FE07C09BE1}"/>
    <hyperlink ref="A25" r:id="rId6" location="PpPpk" display="http://www.qimacros.com/formulas.html - PpPpk" xr:uid="{2529BB6D-C591-425B-B404-74A2C20918B1}"/>
  </hyperlinks>
  <printOptions horizontalCentered="1"/>
  <pageMargins left="0.75" right="0.75" top="1" bottom="1" header="0.5" footer="0.5"/>
  <pageSetup scale="29" orientation="portrait" r:id="rId7"/>
  <headerFooter alignWithMargins="0">
    <oddFooter>&amp;RQMS-GFORM-029
REV.&amp;KFF0000 AC
&amp;K000000ECO No. &amp;KFF00001002483</oddFooter>
  </headerFooter>
  <colBreaks count="1" manualBreakCount="1">
    <brk id="11" max="28" man="1"/>
  </colBreaks>
  <drawing r:id="rId8"/>
  <legacyDrawing r:id="rId9"/>
  <tableParts count="1">
    <tablePart r:id="rId10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4A07-9B99-4EF5-B063-3839EE4EA12E}">
  <sheetPr>
    <pageSetUpPr fitToPage="1"/>
  </sheetPr>
  <dimension ref="A1:L9"/>
  <sheetViews>
    <sheetView tabSelected="1" workbookViewId="0">
      <selection activeCell="K8" sqref="K8:L8"/>
    </sheetView>
  </sheetViews>
  <sheetFormatPr defaultRowHeight="12.75" x14ac:dyDescent="0.2"/>
  <sheetData>
    <row r="1" spans="1:12" ht="29.25" customHeight="1" thickBot="1" x14ac:dyDescent="0.25">
      <c r="A1" s="829" t="s">
        <v>513</v>
      </c>
      <c r="B1" s="830"/>
      <c r="C1" s="830"/>
      <c r="D1" s="830" t="s">
        <v>514</v>
      </c>
      <c r="E1" s="830"/>
      <c r="F1" s="830"/>
      <c r="G1" s="830"/>
      <c r="H1" s="830"/>
      <c r="I1" s="831"/>
      <c r="J1" s="832" t="s">
        <v>515</v>
      </c>
      <c r="K1" s="833"/>
      <c r="L1" s="834"/>
    </row>
    <row r="2" spans="1:12" ht="29.25" customHeight="1" thickBot="1" x14ac:dyDescent="0.25">
      <c r="A2" s="835" t="s">
        <v>516</v>
      </c>
      <c r="B2" s="836"/>
      <c r="C2" s="836"/>
      <c r="D2" s="830" t="s">
        <v>517</v>
      </c>
      <c r="E2" s="830"/>
      <c r="F2" s="830"/>
      <c r="G2" s="830"/>
      <c r="H2" s="830"/>
      <c r="I2" s="831"/>
      <c r="J2" s="837" t="s">
        <v>518</v>
      </c>
      <c r="K2" s="838"/>
      <c r="L2" s="839"/>
    </row>
    <row r="3" spans="1:12" ht="29.25" customHeight="1" thickBot="1" x14ac:dyDescent="0.25">
      <c r="A3" s="835" t="s">
        <v>519</v>
      </c>
      <c r="B3" s="836"/>
      <c r="C3" s="836"/>
      <c r="D3" s="843" t="s">
        <v>520</v>
      </c>
      <c r="E3" s="843"/>
      <c r="F3" s="843"/>
      <c r="G3" s="843"/>
      <c r="H3" s="843"/>
      <c r="I3" s="844"/>
      <c r="J3" s="840"/>
      <c r="K3" s="841"/>
      <c r="L3" s="842"/>
    </row>
    <row r="5" spans="1:12" ht="13.5" thickBot="1" x14ac:dyDescent="0.25"/>
    <row r="6" spans="1:12" ht="22.5" x14ac:dyDescent="0.2">
      <c r="A6" s="566" t="s">
        <v>521</v>
      </c>
      <c r="B6" s="566" t="s">
        <v>522</v>
      </c>
      <c r="C6" s="845" t="s">
        <v>523</v>
      </c>
      <c r="D6" s="846"/>
      <c r="E6" s="847" t="s">
        <v>524</v>
      </c>
      <c r="F6" s="848"/>
      <c r="G6" s="848"/>
      <c r="H6" s="848"/>
      <c r="I6" s="849"/>
      <c r="J6" s="567" t="s">
        <v>525</v>
      </c>
      <c r="K6" s="847" t="s">
        <v>526</v>
      </c>
      <c r="L6" s="849"/>
    </row>
    <row r="7" spans="1:12" x14ac:dyDescent="0.2">
      <c r="A7" s="568" t="s">
        <v>527</v>
      </c>
      <c r="B7" s="570">
        <v>44487</v>
      </c>
      <c r="C7" s="858" t="s">
        <v>528</v>
      </c>
      <c r="D7" s="859"/>
      <c r="E7" s="855" t="s">
        <v>529</v>
      </c>
      <c r="F7" s="857"/>
      <c r="G7" s="857"/>
      <c r="H7" s="857"/>
      <c r="I7" s="856"/>
      <c r="J7" s="569">
        <v>1002342</v>
      </c>
      <c r="K7" s="855" t="s">
        <v>530</v>
      </c>
      <c r="L7" s="856"/>
    </row>
    <row r="8" spans="1:12" s="577" customFormat="1" ht="154.5" customHeight="1" x14ac:dyDescent="0.2">
      <c r="A8" s="574" t="s">
        <v>531</v>
      </c>
      <c r="B8" s="575" t="s">
        <v>532</v>
      </c>
      <c r="C8" s="850" t="s">
        <v>533</v>
      </c>
      <c r="D8" s="851"/>
      <c r="E8" s="852" t="s">
        <v>534</v>
      </c>
      <c r="F8" s="853"/>
      <c r="G8" s="853"/>
      <c r="H8" s="853"/>
      <c r="I8" s="854"/>
      <c r="J8" s="576">
        <v>1002383</v>
      </c>
      <c r="K8" s="850" t="s">
        <v>530</v>
      </c>
      <c r="L8" s="851"/>
    </row>
    <row r="9" spans="1:12" x14ac:dyDescent="0.2">
      <c r="A9" s="571" t="s">
        <v>535</v>
      </c>
      <c r="B9" s="572" t="s">
        <v>536</v>
      </c>
      <c r="C9" s="824" t="s">
        <v>537</v>
      </c>
      <c r="D9" s="825"/>
      <c r="E9" s="826" t="s">
        <v>538</v>
      </c>
      <c r="F9" s="827"/>
      <c r="G9" s="827"/>
      <c r="H9" s="827"/>
      <c r="I9" s="828"/>
      <c r="J9" s="573">
        <v>1002483</v>
      </c>
      <c r="K9" s="824" t="s">
        <v>530</v>
      </c>
      <c r="L9" s="825"/>
    </row>
  </sheetData>
  <sheetProtection algorithmName="SHA-512" hashValue="4vSQGH9Xb0cb6kOmWNaewkBL3LJWq1Pj21Pk37s0NBQCV96cdkB7HCmivVvrXJwPlrd1rvvNYP3/LMfKtj6qxg==" saltValue="tuQTQx9KzCrMllqOqiTByw==" spinCount="100000" sheet="1" objects="1" scenarios="1"/>
  <mergeCells count="20">
    <mergeCell ref="K8:L8"/>
    <mergeCell ref="K7:L7"/>
    <mergeCell ref="E7:I7"/>
    <mergeCell ref="C7:D7"/>
    <mergeCell ref="C9:D9"/>
    <mergeCell ref="E9:I9"/>
    <mergeCell ref="K9:L9"/>
    <mergeCell ref="A1:C1"/>
    <mergeCell ref="D1:I1"/>
    <mergeCell ref="J1:L1"/>
    <mergeCell ref="A2:C2"/>
    <mergeCell ref="D2:I2"/>
    <mergeCell ref="J2:L3"/>
    <mergeCell ref="A3:C3"/>
    <mergeCell ref="D3:I3"/>
    <mergeCell ref="C6:D6"/>
    <mergeCell ref="E6:I6"/>
    <mergeCell ref="K6:L6"/>
    <mergeCell ref="C8:D8"/>
    <mergeCell ref="E8:I8"/>
  </mergeCells>
  <phoneticPr fontId="68" type="noConversion"/>
  <pageMargins left="0.7" right="0.7" top="0.75" bottom="0.75" header="0.3" footer="0.3"/>
  <pageSetup scale="8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/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0">
    <pageSetUpPr fitToPage="1"/>
  </sheetPr>
  <dimension ref="B1:Y77"/>
  <sheetViews>
    <sheetView showGridLines="0" zoomScale="115" zoomScaleNormal="115" workbookViewId="0">
      <selection activeCell="G7" sqref="G7"/>
    </sheetView>
  </sheetViews>
  <sheetFormatPr defaultColWidth="8.85546875" defaultRowHeight="12.75" x14ac:dyDescent="0.2"/>
  <cols>
    <col min="1" max="1" width="5.85546875" customWidth="1"/>
    <col min="2" max="2" width="1.140625" customWidth="1"/>
    <col min="3" max="3" width="4.42578125" customWidth="1"/>
    <col min="4" max="4" width="10.140625" customWidth="1"/>
    <col min="5" max="5" width="5.42578125" customWidth="1"/>
    <col min="6" max="6" width="5.140625" customWidth="1"/>
    <col min="7" max="7" width="6.42578125" customWidth="1"/>
    <col min="8" max="9" width="5.140625" customWidth="1"/>
    <col min="10" max="10" width="6.140625" customWidth="1"/>
    <col min="11" max="11" width="6.42578125" customWidth="1"/>
    <col min="12" max="12" width="7.85546875" customWidth="1"/>
    <col min="13" max="13" width="5.140625" customWidth="1"/>
    <col min="14" max="14" width="6.42578125" customWidth="1"/>
    <col min="15" max="16" width="5.140625" customWidth="1"/>
    <col min="17" max="17" width="6" customWidth="1"/>
    <col min="18" max="18" width="11.140625" customWidth="1"/>
    <col min="19" max="19" width="1.42578125" customWidth="1"/>
    <col min="20" max="20" width="5.85546875" customWidth="1"/>
  </cols>
  <sheetData>
    <row r="1" spans="2:19" ht="24" thickBot="1" x14ac:dyDescent="0.4">
      <c r="B1" s="612" t="s">
        <v>19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</row>
    <row r="2" spans="2:19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2:19" x14ac:dyDescent="0.2">
      <c r="B3" s="5"/>
      <c r="C3" s="22" t="s">
        <v>1</v>
      </c>
      <c r="D3" s="23"/>
      <c r="E3" s="589"/>
      <c r="F3" s="589"/>
      <c r="G3" s="586"/>
      <c r="H3" s="586"/>
      <c r="I3" s="586"/>
      <c r="J3" s="586"/>
      <c r="K3" s="586"/>
      <c r="L3" s="584" t="s">
        <v>20</v>
      </c>
      <c r="M3" s="585"/>
      <c r="N3" s="585"/>
      <c r="O3" s="581" t="s">
        <v>21</v>
      </c>
      <c r="P3" s="582"/>
      <c r="Q3" s="582"/>
      <c r="R3" s="582"/>
      <c r="S3" s="583"/>
    </row>
    <row r="4" spans="2:19" ht="9" customHeight="1" x14ac:dyDescent="0.2">
      <c r="B4" s="5"/>
      <c r="C4" s="22"/>
      <c r="D4" s="23"/>
      <c r="E4" s="24"/>
      <c r="F4" s="24"/>
      <c r="G4" s="24"/>
      <c r="H4" s="24"/>
      <c r="I4" s="24"/>
      <c r="J4" s="24"/>
      <c r="K4" s="24"/>
      <c r="L4" s="25"/>
      <c r="M4" s="26"/>
      <c r="N4" s="26"/>
      <c r="O4" s="22"/>
      <c r="P4" s="23"/>
      <c r="Q4" s="23"/>
      <c r="R4" s="23"/>
      <c r="S4" s="27"/>
    </row>
    <row r="5" spans="2:19" x14ac:dyDescent="0.2">
      <c r="B5" s="5"/>
      <c r="C5" s="591" t="s">
        <v>22</v>
      </c>
      <c r="D5" s="591"/>
      <c r="E5" s="591"/>
      <c r="F5" s="591"/>
      <c r="G5" s="590"/>
      <c r="H5" s="590"/>
      <c r="I5" s="590"/>
      <c r="J5" s="590"/>
      <c r="K5" s="23"/>
      <c r="L5" s="585" t="s">
        <v>23</v>
      </c>
      <c r="M5" s="585"/>
      <c r="N5" s="585"/>
      <c r="O5" s="587"/>
      <c r="P5" s="587"/>
      <c r="Q5" s="587"/>
      <c r="R5" s="587"/>
      <c r="S5" s="588"/>
    </row>
    <row r="6" spans="2:19" ht="9" customHeight="1" x14ac:dyDescent="0.2">
      <c r="B6" s="5"/>
      <c r="C6" s="22"/>
      <c r="D6" s="22"/>
      <c r="E6" s="22"/>
      <c r="F6" s="22"/>
      <c r="G6" s="28"/>
      <c r="H6" s="28"/>
      <c r="I6" s="28"/>
      <c r="J6" s="28"/>
      <c r="K6" s="23"/>
      <c r="L6" s="26"/>
      <c r="M6" s="26"/>
      <c r="N6" s="26"/>
      <c r="O6" s="29"/>
      <c r="P6" s="29"/>
      <c r="Q6" s="29"/>
      <c r="R6" s="29"/>
      <c r="S6" s="27"/>
    </row>
    <row r="7" spans="2:19" x14ac:dyDescent="0.2">
      <c r="B7" s="5"/>
      <c r="C7" s="591" t="s">
        <v>3</v>
      </c>
      <c r="D7" s="591"/>
      <c r="E7" s="591"/>
      <c r="F7" s="591"/>
      <c r="G7" s="586"/>
      <c r="H7" s="582"/>
      <c r="I7" s="582"/>
      <c r="J7" s="582"/>
      <c r="K7" s="582"/>
      <c r="L7" s="30"/>
      <c r="M7" s="24"/>
      <c r="N7" s="24" t="s">
        <v>24</v>
      </c>
      <c r="O7" s="581" t="s">
        <v>21</v>
      </c>
      <c r="P7" s="581"/>
      <c r="Q7" s="581"/>
      <c r="R7" s="581"/>
      <c r="S7" s="27"/>
    </row>
    <row r="8" spans="2:19" ht="9" customHeight="1" x14ac:dyDescent="0.2">
      <c r="B8" s="5"/>
      <c r="C8" s="22"/>
      <c r="D8" s="22"/>
      <c r="E8" s="22"/>
      <c r="F8" s="22"/>
      <c r="G8" s="24"/>
      <c r="H8" s="23"/>
      <c r="I8" s="23"/>
      <c r="J8" s="23"/>
      <c r="K8" s="23"/>
      <c r="L8" s="30"/>
      <c r="M8" s="24"/>
      <c r="N8" s="24"/>
      <c r="O8" s="31"/>
      <c r="P8" s="31"/>
      <c r="Q8" s="29"/>
      <c r="R8" s="31"/>
      <c r="S8" s="27"/>
    </row>
    <row r="9" spans="2:19" x14ac:dyDescent="0.2">
      <c r="B9" s="5"/>
      <c r="C9" s="591" t="s">
        <v>25</v>
      </c>
      <c r="D9" s="591"/>
      <c r="E9" s="591"/>
      <c r="F9" s="591"/>
      <c r="G9" s="591"/>
      <c r="H9" s="594"/>
      <c r="I9" s="594"/>
      <c r="J9" s="594"/>
      <c r="K9" s="594"/>
      <c r="L9" s="594"/>
      <c r="M9" s="594"/>
      <c r="N9" s="594"/>
      <c r="O9" s="594"/>
      <c r="P9" s="594"/>
      <c r="Q9" s="24" t="s">
        <v>24</v>
      </c>
      <c r="R9" s="32"/>
      <c r="S9" s="27"/>
    </row>
    <row r="10" spans="2:19" ht="9" customHeight="1" x14ac:dyDescent="0.2">
      <c r="B10" s="5"/>
      <c r="C10" s="23"/>
      <c r="D10" s="23"/>
      <c r="E10" s="23"/>
      <c r="F10" s="23"/>
      <c r="G10" s="23"/>
      <c r="H10" s="33"/>
      <c r="I10" s="23"/>
      <c r="J10" s="23"/>
      <c r="K10" s="23"/>
      <c r="L10" s="23"/>
      <c r="M10" s="23"/>
      <c r="N10" s="23"/>
      <c r="O10" s="23"/>
      <c r="P10" s="23"/>
      <c r="Q10" s="24"/>
      <c r="R10" s="34"/>
      <c r="S10" s="27"/>
    </row>
    <row r="11" spans="2:19" ht="17.25" customHeight="1" x14ac:dyDescent="0.2">
      <c r="B11" s="5"/>
      <c r="C11" s="591" t="s">
        <v>26</v>
      </c>
      <c r="D11" s="591"/>
      <c r="E11" s="591"/>
      <c r="F11" s="591"/>
      <c r="G11" s="591"/>
      <c r="H11" s="23"/>
      <c r="I11" s="23"/>
      <c r="J11" s="584" t="s">
        <v>27</v>
      </c>
      <c r="K11" s="585"/>
      <c r="L11" s="585"/>
      <c r="M11" s="587"/>
      <c r="N11" s="587"/>
      <c r="O11" s="587"/>
      <c r="P11" s="585" t="s">
        <v>28</v>
      </c>
      <c r="Q11" s="585"/>
      <c r="R11" s="35"/>
      <c r="S11" s="27"/>
    </row>
    <row r="12" spans="2:19" ht="9" customHeight="1" x14ac:dyDescent="0.2">
      <c r="B12" s="5"/>
      <c r="C12" s="23"/>
      <c r="D12" s="36"/>
      <c r="E12" s="36"/>
      <c r="F12" s="36"/>
      <c r="G12" s="23"/>
      <c r="H12" s="23"/>
      <c r="I12" s="23"/>
      <c r="J12" s="25"/>
      <c r="K12" s="26"/>
      <c r="L12" s="26"/>
      <c r="M12" s="29"/>
      <c r="N12" s="29"/>
      <c r="O12" s="29"/>
      <c r="P12" s="26"/>
      <c r="Q12" s="26"/>
      <c r="R12" s="29"/>
      <c r="S12" s="27"/>
    </row>
    <row r="13" spans="2:19" x14ac:dyDescent="0.2">
      <c r="B13" s="5"/>
      <c r="C13" s="592" t="s">
        <v>29</v>
      </c>
      <c r="D13" s="592"/>
      <c r="E13" s="587"/>
      <c r="F13" s="587"/>
      <c r="G13" s="587"/>
      <c r="H13" s="592" t="s">
        <v>30</v>
      </c>
      <c r="I13" s="592"/>
      <c r="J13" s="592"/>
      <c r="K13" s="592"/>
      <c r="L13" s="592"/>
      <c r="M13" s="595"/>
      <c r="N13" s="595"/>
      <c r="O13" s="595"/>
      <c r="P13" s="595"/>
      <c r="Q13" s="24" t="s">
        <v>24</v>
      </c>
      <c r="R13" s="32"/>
      <c r="S13" s="27"/>
    </row>
    <row r="14" spans="2:19" ht="9" customHeight="1" x14ac:dyDescent="0.2">
      <c r="B14" s="5"/>
      <c r="S14" s="4"/>
    </row>
    <row r="15" spans="2:19" x14ac:dyDescent="0.2">
      <c r="B15" s="5"/>
      <c r="C15" s="38" t="s">
        <v>31</v>
      </c>
      <c r="D15" s="23"/>
      <c r="E15" s="23"/>
      <c r="F15" s="23"/>
      <c r="G15" s="23"/>
      <c r="H15" s="23"/>
      <c r="I15" s="23"/>
      <c r="J15" s="23"/>
      <c r="K15" s="38" t="s">
        <v>32</v>
      </c>
      <c r="L15" s="23"/>
      <c r="M15" s="23"/>
      <c r="N15" s="23"/>
      <c r="O15" s="23"/>
      <c r="P15" s="23"/>
      <c r="Q15" s="23"/>
      <c r="R15" s="23"/>
      <c r="S15" s="27"/>
    </row>
    <row r="16" spans="2:19" ht="9" customHeight="1" x14ac:dyDescent="0.2">
      <c r="B16" s="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7"/>
    </row>
    <row r="17" spans="2:25" x14ac:dyDescent="0.2">
      <c r="B17" s="5"/>
      <c r="C17" s="593" t="s">
        <v>21</v>
      </c>
      <c r="D17" s="593"/>
      <c r="E17" s="593"/>
      <c r="F17" s="593"/>
      <c r="G17" s="593"/>
      <c r="H17" s="580" t="s">
        <v>21</v>
      </c>
      <c r="I17" s="580"/>
      <c r="J17" s="23"/>
      <c r="K17" s="596"/>
      <c r="L17" s="596"/>
      <c r="M17" s="596"/>
      <c r="N17" s="596"/>
      <c r="O17" s="596"/>
      <c r="P17" s="596"/>
      <c r="Q17" s="596"/>
      <c r="R17" s="596"/>
      <c r="S17" s="27"/>
      <c r="Y17" s="315"/>
    </row>
    <row r="18" spans="2:25" x14ac:dyDescent="0.2">
      <c r="B18" s="5"/>
      <c r="C18" s="39" t="s">
        <v>33</v>
      </c>
      <c r="D18" s="23"/>
      <c r="E18" s="23"/>
      <c r="F18" s="23"/>
      <c r="G18" s="23"/>
      <c r="H18" s="23"/>
      <c r="I18" s="26"/>
      <c r="J18" s="23"/>
      <c r="K18" s="22" t="s">
        <v>34</v>
      </c>
      <c r="L18" s="23"/>
      <c r="M18" s="23"/>
      <c r="N18" s="23"/>
      <c r="O18" s="23"/>
      <c r="P18" s="23"/>
      <c r="Q18" s="23"/>
      <c r="R18" s="23"/>
      <c r="S18" s="27"/>
    </row>
    <row r="19" spans="2:25" ht="9" customHeight="1" x14ac:dyDescent="0.2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6"/>
      <c r="N19" s="617"/>
      <c r="O19" s="617"/>
      <c r="P19" s="617"/>
      <c r="Q19" s="617"/>
      <c r="R19" s="617"/>
      <c r="S19" s="27"/>
    </row>
    <row r="20" spans="2:25" x14ac:dyDescent="0.2">
      <c r="B20" s="5"/>
      <c r="C20" s="580"/>
      <c r="D20" s="580"/>
      <c r="E20" s="580"/>
      <c r="F20" s="580"/>
      <c r="G20" s="580"/>
      <c r="H20" s="580"/>
      <c r="I20" s="580"/>
      <c r="J20" s="23"/>
      <c r="K20" s="616"/>
      <c r="L20" s="616"/>
      <c r="M20" s="616"/>
      <c r="N20" s="616"/>
      <c r="O20" s="616"/>
      <c r="P20" s="616"/>
      <c r="Q20" s="616"/>
      <c r="R20" s="616"/>
      <c r="S20" s="27"/>
    </row>
    <row r="21" spans="2:25" x14ac:dyDescent="0.2">
      <c r="B21" s="5"/>
      <c r="C21" s="23" t="s">
        <v>7</v>
      </c>
      <c r="D21" s="23"/>
      <c r="E21" s="23"/>
      <c r="F21" s="23"/>
      <c r="G21" s="23"/>
      <c r="H21" s="23"/>
      <c r="I21" s="23"/>
      <c r="J21" s="23"/>
      <c r="K21" s="22" t="s">
        <v>35</v>
      </c>
      <c r="L21" s="23"/>
      <c r="M21" s="26"/>
      <c r="N21" s="40"/>
      <c r="O21" s="40"/>
      <c r="P21" s="40"/>
      <c r="Q21" s="40"/>
      <c r="R21" s="40"/>
      <c r="S21" s="27"/>
    </row>
    <row r="22" spans="2:25" ht="9" customHeight="1" x14ac:dyDescent="0.2">
      <c r="B22" s="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7"/>
    </row>
    <row r="23" spans="2:25" x14ac:dyDescent="0.2">
      <c r="B23" s="5"/>
      <c r="C23" s="593" t="s">
        <v>21</v>
      </c>
      <c r="D23" s="593"/>
      <c r="E23" s="593"/>
      <c r="F23" s="615" t="s">
        <v>21</v>
      </c>
      <c r="G23" s="615"/>
      <c r="H23" s="615" t="s">
        <v>21</v>
      </c>
      <c r="I23" s="615"/>
      <c r="J23" s="586" t="s">
        <v>21</v>
      </c>
      <c r="K23" s="586"/>
      <c r="L23" s="611" t="s">
        <v>16</v>
      </c>
      <c r="M23" s="611"/>
      <c r="N23" s="580"/>
      <c r="O23" s="580"/>
      <c r="P23" s="580"/>
      <c r="Q23" s="580"/>
      <c r="R23" s="580"/>
      <c r="S23" s="27"/>
    </row>
    <row r="24" spans="2:25" x14ac:dyDescent="0.2">
      <c r="B24" s="5"/>
      <c r="C24" s="23" t="s">
        <v>8</v>
      </c>
      <c r="D24" s="23"/>
      <c r="E24" s="23"/>
      <c r="F24" s="614" t="s">
        <v>36</v>
      </c>
      <c r="G24" s="614"/>
      <c r="H24" s="614" t="s">
        <v>10</v>
      </c>
      <c r="I24" s="614"/>
      <c r="J24" s="613" t="s">
        <v>37</v>
      </c>
      <c r="K24" s="613"/>
      <c r="L24" s="23"/>
      <c r="M24" s="23"/>
      <c r="N24" s="23"/>
      <c r="O24" s="23"/>
      <c r="P24" s="23"/>
      <c r="Q24" s="23"/>
      <c r="R24" s="23"/>
      <c r="S24" s="27"/>
    </row>
    <row r="25" spans="2:25" ht="9" customHeight="1" x14ac:dyDescent="0.2">
      <c r="B25" s="5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7"/>
    </row>
    <row r="26" spans="2:25" x14ac:dyDescent="0.2">
      <c r="B26" s="5"/>
      <c r="C26" s="41" t="s">
        <v>38</v>
      </c>
      <c r="D26" s="23"/>
      <c r="E26" s="23"/>
      <c r="F26" s="23"/>
      <c r="G26" s="23"/>
      <c r="H26" s="23"/>
      <c r="I26" s="23"/>
      <c r="J26" s="41"/>
      <c r="K26" s="23"/>
      <c r="L26" s="41"/>
      <c r="M26" s="23"/>
      <c r="N26" s="42"/>
      <c r="O26" s="42"/>
      <c r="P26" s="42"/>
      <c r="Q26" s="42"/>
      <c r="R26" s="42"/>
      <c r="S26" s="27"/>
    </row>
    <row r="27" spans="2:25" ht="5.0999999999999996" customHeight="1" x14ac:dyDescent="0.2">
      <c r="B27" s="5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7"/>
    </row>
    <row r="28" spans="2:25" x14ac:dyDescent="0.2">
      <c r="B28" s="5"/>
      <c r="C28" s="601" t="s">
        <v>39</v>
      </c>
      <c r="D28" s="601"/>
      <c r="E28" s="601"/>
      <c r="F28" s="601"/>
      <c r="G28" s="601"/>
      <c r="H28" s="601"/>
      <c r="I28" s="601"/>
      <c r="J28" s="601"/>
      <c r="K28" s="601"/>
      <c r="L28" s="23"/>
      <c r="M28" s="23"/>
      <c r="N28" s="23"/>
      <c r="O28" s="23"/>
      <c r="P28" s="23"/>
      <c r="Q28" s="23"/>
      <c r="R28" s="23"/>
      <c r="S28" s="27"/>
    </row>
    <row r="29" spans="2:25" x14ac:dyDescent="0.2">
      <c r="B29" s="5"/>
      <c r="C29" s="23"/>
      <c r="D29" s="41"/>
      <c r="E29" s="41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7"/>
    </row>
    <row r="30" spans="2:25" x14ac:dyDescent="0.2">
      <c r="B30" s="5"/>
      <c r="C30" s="41"/>
      <c r="D30" s="41"/>
      <c r="E30" s="41"/>
      <c r="F30" s="601" t="s">
        <v>40</v>
      </c>
      <c r="G30" s="591"/>
      <c r="H30" s="591"/>
      <c r="I30" s="591"/>
      <c r="J30" s="591"/>
      <c r="K30" s="591"/>
      <c r="L30" s="591"/>
      <c r="M30" s="587" t="s">
        <v>41</v>
      </c>
      <c r="N30" s="587"/>
      <c r="O30" s="587"/>
      <c r="P30" s="587"/>
      <c r="Q30" s="587"/>
      <c r="R30" s="587"/>
      <c r="S30" s="27"/>
    </row>
    <row r="31" spans="2:25" x14ac:dyDescent="0.2">
      <c r="B31" s="5"/>
      <c r="C31" s="41"/>
      <c r="D31" s="41"/>
      <c r="E31" s="41"/>
      <c r="F31" s="23"/>
      <c r="G31" s="23"/>
      <c r="H31" s="23"/>
      <c r="I31" s="23"/>
      <c r="J31" s="23"/>
      <c r="K31" s="23"/>
      <c r="L31" s="23"/>
      <c r="M31" s="609" t="s">
        <v>42</v>
      </c>
      <c r="N31" s="603"/>
      <c r="O31" s="603"/>
      <c r="P31" s="603"/>
      <c r="Q31" s="603"/>
      <c r="R31" s="603"/>
      <c r="S31" s="27"/>
    </row>
    <row r="32" spans="2:25" ht="5.0999999999999996" customHeight="1" x14ac:dyDescent="0.2">
      <c r="B32" s="5"/>
      <c r="C32" s="41"/>
      <c r="D32" s="41"/>
      <c r="E32" s="4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7"/>
    </row>
    <row r="33" spans="2:19" x14ac:dyDescent="0.2">
      <c r="B33" s="5"/>
      <c r="C33" s="23" t="s">
        <v>43</v>
      </c>
      <c r="D33" s="41"/>
      <c r="E33" s="41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7"/>
    </row>
    <row r="34" spans="2:19" ht="6" customHeight="1" x14ac:dyDescent="0.2">
      <c r="B34" s="5"/>
      <c r="C34" s="41"/>
      <c r="D34" s="41"/>
      <c r="E34" s="41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7"/>
    </row>
    <row r="35" spans="2:19" x14ac:dyDescent="0.2">
      <c r="B35" s="5"/>
      <c r="C35" s="610" t="s">
        <v>44</v>
      </c>
      <c r="D35" s="610"/>
      <c r="E35" s="610"/>
      <c r="F35" s="610"/>
      <c r="G35" s="610"/>
      <c r="H35" s="610"/>
      <c r="I35" s="610"/>
      <c r="J35" s="23"/>
      <c r="K35" s="23"/>
      <c r="L35" s="23"/>
      <c r="M35" s="23"/>
      <c r="N35" s="23"/>
      <c r="O35" s="23"/>
      <c r="P35" s="23"/>
      <c r="Q35" s="23"/>
      <c r="R35" s="23"/>
      <c r="S35" s="27"/>
    </row>
    <row r="36" spans="2:19" x14ac:dyDescent="0.2">
      <c r="B36" s="5"/>
      <c r="C36" s="23"/>
      <c r="D36" s="23" t="s">
        <v>45</v>
      </c>
      <c r="E36" s="23"/>
      <c r="F36" s="23"/>
      <c r="G36" s="23"/>
      <c r="H36" s="23"/>
      <c r="I36" s="23"/>
      <c r="J36" s="23"/>
      <c r="K36" s="23"/>
      <c r="L36" s="23"/>
      <c r="M36" s="23" t="s">
        <v>46</v>
      </c>
      <c r="N36" s="23"/>
      <c r="O36" s="23"/>
      <c r="P36" s="23"/>
      <c r="Q36" s="23"/>
      <c r="R36" s="23"/>
      <c r="S36" s="27"/>
    </row>
    <row r="37" spans="2:19" x14ac:dyDescent="0.2">
      <c r="B37" s="5"/>
      <c r="C37" s="23"/>
      <c r="D37" s="23" t="s">
        <v>47</v>
      </c>
      <c r="E37" s="23"/>
      <c r="F37" s="23"/>
      <c r="G37" s="23"/>
      <c r="H37" s="23"/>
      <c r="I37" s="23"/>
      <c r="J37" s="23"/>
      <c r="K37" s="23"/>
      <c r="L37" s="23"/>
      <c r="M37" s="23" t="s">
        <v>48</v>
      </c>
      <c r="N37" s="23"/>
      <c r="O37" s="23"/>
      <c r="P37" s="23"/>
      <c r="Q37" s="23"/>
      <c r="R37" s="23"/>
      <c r="S37" s="27"/>
    </row>
    <row r="38" spans="2:19" x14ac:dyDescent="0.2">
      <c r="B38" s="5"/>
      <c r="C38" s="23"/>
      <c r="D38" s="23" t="s">
        <v>49</v>
      </c>
      <c r="E38" s="23"/>
      <c r="F38" s="23"/>
      <c r="G38" s="23"/>
      <c r="H38" s="23"/>
      <c r="I38" s="23"/>
      <c r="J38" s="23"/>
      <c r="K38" s="23"/>
      <c r="L38" s="23"/>
      <c r="M38" s="23" t="s">
        <v>50</v>
      </c>
      <c r="N38" s="23"/>
      <c r="O38" s="23"/>
      <c r="P38" s="23"/>
      <c r="Q38" s="23"/>
      <c r="R38" s="23"/>
      <c r="S38" s="27"/>
    </row>
    <row r="39" spans="2:19" x14ac:dyDescent="0.2">
      <c r="B39" s="5"/>
      <c r="C39" s="23"/>
      <c r="D39" s="23" t="s">
        <v>51</v>
      </c>
      <c r="E39" s="23"/>
      <c r="F39" s="23"/>
      <c r="G39" s="23"/>
      <c r="H39" s="23"/>
      <c r="I39" s="23"/>
      <c r="J39" s="23"/>
      <c r="K39" s="23"/>
      <c r="L39" s="23"/>
      <c r="M39" s="23" t="s">
        <v>52</v>
      </c>
      <c r="N39" s="23"/>
      <c r="O39" s="23"/>
      <c r="P39" s="23"/>
      <c r="Q39" s="23"/>
      <c r="R39" s="23"/>
      <c r="S39" s="27"/>
    </row>
    <row r="40" spans="2:19" x14ac:dyDescent="0.2">
      <c r="B40" s="5"/>
      <c r="C40" s="23"/>
      <c r="D40" s="23" t="s">
        <v>53</v>
      </c>
      <c r="E40" s="23"/>
      <c r="F40" s="23"/>
      <c r="G40" s="23"/>
      <c r="H40" s="23"/>
      <c r="I40" s="23"/>
      <c r="J40" s="23"/>
      <c r="K40" s="23"/>
      <c r="L40" s="23"/>
      <c r="M40" s="23" t="s">
        <v>54</v>
      </c>
      <c r="N40" s="23"/>
      <c r="O40" s="23"/>
      <c r="P40" s="23"/>
      <c r="Q40" s="23"/>
      <c r="R40" s="23"/>
      <c r="S40" s="27"/>
    </row>
    <row r="41" spans="2:19" x14ac:dyDescent="0.2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587"/>
      <c r="N41" s="587"/>
      <c r="O41" s="587"/>
      <c r="P41" s="587"/>
      <c r="Q41" s="587"/>
      <c r="R41" s="587"/>
      <c r="S41" s="27"/>
    </row>
    <row r="42" spans="2:19" ht="9.75" customHeight="1" x14ac:dyDescent="0.2">
      <c r="B42" s="5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7"/>
    </row>
    <row r="43" spans="2:19" x14ac:dyDescent="0.2">
      <c r="B43" s="5"/>
      <c r="C43" s="605" t="s">
        <v>55</v>
      </c>
      <c r="D43" s="605"/>
      <c r="E43" s="605"/>
      <c r="F43" s="605"/>
      <c r="G43" s="605"/>
      <c r="H43" s="605"/>
      <c r="I43" s="605"/>
      <c r="J43" s="23"/>
      <c r="K43" s="23"/>
      <c r="L43" s="23"/>
      <c r="M43" s="23"/>
      <c r="N43" s="23"/>
      <c r="O43" s="23"/>
      <c r="P43" s="23"/>
      <c r="Q43" s="23"/>
      <c r="R43" s="23"/>
      <c r="S43" s="27"/>
    </row>
    <row r="44" spans="2:19" x14ac:dyDescent="0.2">
      <c r="B44" s="5"/>
      <c r="C44" s="23"/>
      <c r="D44" s="23" t="s">
        <v>56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7"/>
    </row>
    <row r="45" spans="2:19" x14ac:dyDescent="0.2">
      <c r="B45" s="5"/>
      <c r="C45" s="23"/>
      <c r="D45" s="23" t="s">
        <v>57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7"/>
    </row>
    <row r="46" spans="2:19" x14ac:dyDescent="0.2">
      <c r="B46" s="5"/>
      <c r="C46" s="23"/>
      <c r="D46" s="23" t="s">
        <v>58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7"/>
    </row>
    <row r="47" spans="2:19" x14ac:dyDescent="0.2">
      <c r="B47" s="5"/>
      <c r="C47" s="23"/>
      <c r="D47" s="23" t="s">
        <v>59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7"/>
    </row>
    <row r="48" spans="2:19" x14ac:dyDescent="0.2">
      <c r="B48" s="5"/>
      <c r="C48" s="23"/>
      <c r="D48" s="23" t="s">
        <v>60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7"/>
    </row>
    <row r="49" spans="2:19" ht="9.75" customHeight="1" x14ac:dyDescent="0.2">
      <c r="B49" s="5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7"/>
    </row>
    <row r="50" spans="2:19" x14ac:dyDescent="0.2">
      <c r="B50" s="5"/>
      <c r="C50" s="41" t="s">
        <v>61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7"/>
    </row>
    <row r="51" spans="2:19" x14ac:dyDescent="0.2">
      <c r="B51" s="5"/>
      <c r="C51" s="15" t="s">
        <v>62</v>
      </c>
      <c r="D51" s="130"/>
      <c r="E51" s="128" t="s">
        <v>63</v>
      </c>
      <c r="F51" s="15"/>
      <c r="G51" s="15"/>
      <c r="H51" s="15"/>
      <c r="I51" s="15" t="s">
        <v>64</v>
      </c>
      <c r="J51" s="15"/>
      <c r="K51" s="15"/>
      <c r="L51" s="15"/>
      <c r="M51" s="15" t="s">
        <v>65</v>
      </c>
      <c r="N51" s="15"/>
      <c r="O51" s="15"/>
      <c r="P51" s="15" t="s">
        <v>66</v>
      </c>
      <c r="Q51" s="15"/>
      <c r="R51" s="15"/>
      <c r="S51" s="37"/>
    </row>
    <row r="52" spans="2:19" x14ac:dyDescent="0.2">
      <c r="B52" s="54"/>
      <c r="C52" s="55" t="s">
        <v>67</v>
      </c>
      <c r="D52" s="23"/>
      <c r="E52" s="23"/>
      <c r="F52" s="23"/>
      <c r="G52" s="23"/>
      <c r="H52" s="23"/>
      <c r="I52" s="23"/>
      <c r="J52" s="23"/>
      <c r="K52" s="23"/>
      <c r="L52" s="23"/>
      <c r="M52" s="23" t="s">
        <v>68</v>
      </c>
      <c r="N52" s="23"/>
      <c r="O52" s="23"/>
      <c r="P52" s="23"/>
      <c r="Q52" s="23"/>
      <c r="R52" s="23"/>
      <c r="S52" s="27"/>
    </row>
    <row r="53" spans="2:19" x14ac:dyDescent="0.2">
      <c r="B53" s="5"/>
      <c r="C53" s="23" t="s">
        <v>69</v>
      </c>
      <c r="D53" s="23"/>
      <c r="E53" s="23"/>
      <c r="F53" s="23"/>
      <c r="G53" s="23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23"/>
      <c r="S53" s="27"/>
    </row>
    <row r="54" spans="2:19" ht="6" customHeight="1" x14ac:dyDescent="0.2">
      <c r="B54" s="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7"/>
    </row>
    <row r="55" spans="2:19" x14ac:dyDescent="0.2">
      <c r="B55" s="5"/>
      <c r="C55" s="41" t="s">
        <v>70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7"/>
    </row>
    <row r="56" spans="2:19" x14ac:dyDescent="0.2">
      <c r="B56" s="5"/>
      <c r="C56" s="606" t="s">
        <v>71</v>
      </c>
      <c r="D56" s="606"/>
      <c r="E56" s="606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606"/>
      <c r="Q56" s="606"/>
      <c r="R56" s="606"/>
      <c r="S56" s="27"/>
    </row>
    <row r="57" spans="2:19" x14ac:dyDescent="0.2">
      <c r="B57" s="5"/>
      <c r="C57" s="606"/>
      <c r="D57" s="606"/>
      <c r="E57" s="606"/>
      <c r="F57" s="606"/>
      <c r="G57" s="606"/>
      <c r="H57" s="606"/>
      <c r="I57" s="606"/>
      <c r="J57" s="606"/>
      <c r="K57" s="606"/>
      <c r="L57" s="606"/>
      <c r="M57" s="606"/>
      <c r="N57" s="606"/>
      <c r="O57" s="606"/>
      <c r="P57" s="606"/>
      <c r="Q57" s="606"/>
      <c r="R57" s="606"/>
      <c r="S57" s="27"/>
    </row>
    <row r="58" spans="2:19" x14ac:dyDescent="0.2">
      <c r="B58" s="5"/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27"/>
    </row>
    <row r="59" spans="2:19" x14ac:dyDescent="0.2">
      <c r="B59" s="5"/>
      <c r="C59" s="606"/>
      <c r="D59" s="606"/>
      <c r="E59" s="606"/>
      <c r="F59" s="606"/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6"/>
      <c r="S59" s="27"/>
    </row>
    <row r="60" spans="2:19" ht="3.75" customHeight="1" x14ac:dyDescent="0.2">
      <c r="B60" s="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7"/>
    </row>
    <row r="61" spans="2:19" x14ac:dyDescent="0.2">
      <c r="B61" s="5"/>
      <c r="C61" s="605" t="s">
        <v>72</v>
      </c>
      <c r="D61" s="605"/>
      <c r="E61" s="605"/>
      <c r="F61" s="605"/>
      <c r="G61" s="607"/>
      <c r="H61" s="607"/>
      <c r="I61" s="607"/>
      <c r="J61" s="607"/>
      <c r="K61" s="607"/>
      <c r="L61" s="607"/>
      <c r="M61" s="607"/>
      <c r="N61" s="607"/>
      <c r="O61" s="607"/>
      <c r="P61" s="607"/>
      <c r="Q61" s="607"/>
      <c r="R61" s="607"/>
      <c r="S61" s="27"/>
    </row>
    <row r="62" spans="2:19" ht="12.75" customHeight="1" x14ac:dyDescent="0.2">
      <c r="B62" s="5"/>
      <c r="C62" s="23"/>
      <c r="D62" s="23"/>
      <c r="E62" s="23"/>
      <c r="F62" s="23"/>
      <c r="G62" s="608"/>
      <c r="H62" s="608"/>
      <c r="I62" s="608"/>
      <c r="J62" s="608"/>
      <c r="K62" s="608"/>
      <c r="L62" s="608"/>
      <c r="M62" s="608"/>
      <c r="N62" s="608"/>
      <c r="O62" s="608"/>
      <c r="P62" s="608"/>
      <c r="Q62" s="608"/>
      <c r="R62" s="608"/>
      <c r="S62" s="27"/>
    </row>
    <row r="63" spans="2:19" ht="6.95" customHeight="1" x14ac:dyDescent="0.2">
      <c r="B63" s="5"/>
      <c r="C63" s="23"/>
      <c r="D63" s="23"/>
      <c r="E63" s="23"/>
      <c r="F63" s="2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27"/>
    </row>
    <row r="64" spans="2:19" ht="12.75" customHeight="1" x14ac:dyDescent="0.2">
      <c r="B64" s="5"/>
      <c r="C64" s="23" t="s">
        <v>73</v>
      </c>
      <c r="D64" s="23"/>
      <c r="E64" s="23"/>
      <c r="F64" s="2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27"/>
    </row>
    <row r="65" spans="2:19" ht="12.75" customHeight="1" x14ac:dyDescent="0.2">
      <c r="B65" s="5"/>
      <c r="C65" s="23"/>
      <c r="D65" s="23"/>
      <c r="E65" s="23"/>
      <c r="F65" s="2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27"/>
    </row>
    <row r="66" spans="2:19" x14ac:dyDescent="0.2">
      <c r="B66" s="5"/>
      <c r="C66" s="601" t="s">
        <v>74</v>
      </c>
      <c r="D66" s="601"/>
      <c r="E66" s="601"/>
      <c r="F66" s="601"/>
      <c r="G66" s="601"/>
      <c r="H66" s="594"/>
      <c r="I66" s="594"/>
      <c r="J66" s="594"/>
      <c r="K66" s="594"/>
      <c r="L66" s="594"/>
      <c r="M66" s="594"/>
      <c r="N66" s="594"/>
      <c r="O66" s="34"/>
      <c r="P66" s="26" t="s">
        <v>75</v>
      </c>
      <c r="Q66" s="598"/>
      <c r="R66" s="598"/>
      <c r="S66" s="27"/>
    </row>
    <row r="67" spans="2:19" ht="24.75" customHeight="1" x14ac:dyDescent="0.2">
      <c r="B67" s="5"/>
      <c r="C67" s="23" t="s">
        <v>76</v>
      </c>
      <c r="D67" s="23"/>
      <c r="E67" s="600"/>
      <c r="F67" s="596"/>
      <c r="G67" s="596"/>
      <c r="H67" s="596"/>
      <c r="I67" s="44" t="s">
        <v>77</v>
      </c>
      <c r="J67" s="44"/>
      <c r="K67" s="604"/>
      <c r="L67" s="604"/>
      <c r="M67" s="604"/>
      <c r="N67" s="39" t="s">
        <v>78</v>
      </c>
      <c r="O67" s="600"/>
      <c r="P67" s="600"/>
      <c r="Q67" s="600"/>
      <c r="R67" s="600"/>
      <c r="S67" s="27"/>
    </row>
    <row r="68" spans="2:19" ht="24.75" customHeight="1" x14ac:dyDescent="0.2">
      <c r="B68" s="5"/>
      <c r="C68" s="24" t="s">
        <v>79</v>
      </c>
      <c r="D68" s="599"/>
      <c r="E68" s="599"/>
      <c r="F68" s="599"/>
      <c r="G68" s="599"/>
      <c r="H68" s="23"/>
      <c r="I68" s="44" t="s">
        <v>80</v>
      </c>
      <c r="J68" s="44"/>
      <c r="K68" s="587"/>
      <c r="L68" s="587"/>
      <c r="M68" s="587"/>
      <c r="N68" s="587"/>
      <c r="O68" s="587"/>
      <c r="P68" s="587"/>
      <c r="Q68" s="587"/>
      <c r="R68" s="587"/>
      <c r="S68" s="27"/>
    </row>
    <row r="69" spans="2:19" ht="8.1" customHeight="1" thickBot="1" x14ac:dyDescent="0.25">
      <c r="B69" s="5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7"/>
    </row>
    <row r="70" spans="2:19" x14ac:dyDescent="0.2">
      <c r="B70" s="1"/>
      <c r="C70" s="45"/>
      <c r="D70" s="45"/>
      <c r="E70" s="45"/>
      <c r="F70" s="45"/>
      <c r="G70" s="46"/>
      <c r="H70" s="46"/>
      <c r="I70" s="46"/>
      <c r="J70" s="47" t="s">
        <v>81</v>
      </c>
      <c r="K70" s="46"/>
      <c r="L70" s="46"/>
      <c r="M70" s="46"/>
      <c r="N70" s="45"/>
      <c r="O70" s="45"/>
      <c r="P70" s="45"/>
      <c r="Q70" s="45"/>
      <c r="R70" s="45"/>
      <c r="S70" s="48"/>
    </row>
    <row r="71" spans="2:19" ht="4.5" customHeight="1" x14ac:dyDescent="0.2">
      <c r="B71" s="5"/>
      <c r="C71" s="23"/>
      <c r="D71" s="23"/>
      <c r="E71" s="23"/>
      <c r="F71" s="23"/>
      <c r="G71" s="41"/>
      <c r="H71" s="41"/>
      <c r="I71" s="41"/>
      <c r="J71" s="49"/>
      <c r="K71" s="41"/>
      <c r="L71" s="41"/>
      <c r="M71" s="41"/>
      <c r="N71" s="23"/>
      <c r="O71" s="23"/>
      <c r="P71" s="23"/>
      <c r="Q71" s="23"/>
      <c r="R71" s="23"/>
      <c r="S71" s="27"/>
    </row>
    <row r="72" spans="2:19" x14ac:dyDescent="0.2">
      <c r="B72" s="5"/>
      <c r="C72" s="41" t="s">
        <v>82</v>
      </c>
      <c r="D72" s="41"/>
      <c r="E72" s="41"/>
      <c r="F72" s="41"/>
      <c r="G72" s="23"/>
      <c r="H72" s="23"/>
      <c r="I72" s="23"/>
      <c r="J72" s="23"/>
      <c r="K72" s="23"/>
      <c r="L72" s="602"/>
      <c r="M72" s="602"/>
      <c r="N72" s="602"/>
      <c r="O72" s="602"/>
      <c r="P72" s="602"/>
      <c r="Q72" s="602"/>
      <c r="R72" s="602"/>
      <c r="S72" s="27"/>
    </row>
    <row r="73" spans="2:19" ht="19.5" customHeight="1" x14ac:dyDescent="0.2">
      <c r="B73" s="5"/>
      <c r="C73" s="23" t="s">
        <v>83</v>
      </c>
      <c r="D73" s="23"/>
      <c r="E73" s="23"/>
      <c r="F73" s="587"/>
      <c r="G73" s="587"/>
      <c r="H73" s="587"/>
      <c r="I73" s="587"/>
      <c r="J73" s="587"/>
      <c r="K73" s="587"/>
      <c r="L73" s="587"/>
      <c r="M73" s="587"/>
      <c r="N73" s="587"/>
      <c r="O73" s="587"/>
      <c r="P73" s="587"/>
      <c r="Q73" s="587"/>
      <c r="R73" s="587"/>
      <c r="S73" s="27"/>
    </row>
    <row r="74" spans="2:19" ht="17.25" customHeight="1" x14ac:dyDescent="0.2">
      <c r="B74" s="5"/>
      <c r="C74" s="23" t="s">
        <v>76</v>
      </c>
      <c r="D74" s="26"/>
      <c r="E74" s="599"/>
      <c r="F74" s="599"/>
      <c r="G74" s="599"/>
      <c r="H74" s="599"/>
      <c r="I74" s="50" t="s">
        <v>84</v>
      </c>
      <c r="J74" s="50"/>
      <c r="K74" s="31"/>
      <c r="L74" s="31"/>
      <c r="M74" s="31"/>
      <c r="N74" s="603"/>
      <c r="O74" s="603"/>
      <c r="P74" s="603"/>
      <c r="Q74" s="603"/>
      <c r="R74" s="603"/>
      <c r="S74" s="27"/>
    </row>
    <row r="75" spans="2:19" ht="8.1" customHeight="1" thickBot="1" x14ac:dyDescent="0.25">
      <c r="B75" s="6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2"/>
    </row>
    <row r="76" spans="2:19" s="7" customFormat="1" ht="25.5" customHeight="1" x14ac:dyDescent="0.2">
      <c r="C76" s="23"/>
      <c r="D76" s="23"/>
      <c r="E76" s="23"/>
      <c r="F76" s="597"/>
      <c r="G76" s="597"/>
      <c r="H76" s="23"/>
      <c r="I76" s="5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2:19" ht="4.5" customHeight="1" x14ac:dyDescent="0.2"/>
  </sheetData>
  <mergeCells count="60">
    <mergeCell ref="L23:M23"/>
    <mergeCell ref="B1:S1"/>
    <mergeCell ref="N23:R23"/>
    <mergeCell ref="M41:R41"/>
    <mergeCell ref="H53:Q53"/>
    <mergeCell ref="J23:K23"/>
    <mergeCell ref="J24:K24"/>
    <mergeCell ref="H24:I24"/>
    <mergeCell ref="C23:E23"/>
    <mergeCell ref="F23:G23"/>
    <mergeCell ref="F24:G24"/>
    <mergeCell ref="H23:I23"/>
    <mergeCell ref="K20:R20"/>
    <mergeCell ref="N19:R19"/>
    <mergeCell ref="J11:L11"/>
    <mergeCell ref="P11:Q11"/>
    <mergeCell ref="C28:K28"/>
    <mergeCell ref="C43:I43"/>
    <mergeCell ref="C61:F61"/>
    <mergeCell ref="C56:R59"/>
    <mergeCell ref="G61:R62"/>
    <mergeCell ref="M30:R30"/>
    <mergeCell ref="M31:R31"/>
    <mergeCell ref="C35:I35"/>
    <mergeCell ref="F30:L30"/>
    <mergeCell ref="F76:G76"/>
    <mergeCell ref="Q66:R66"/>
    <mergeCell ref="E74:H74"/>
    <mergeCell ref="D68:G68"/>
    <mergeCell ref="E67:H67"/>
    <mergeCell ref="K68:R68"/>
    <mergeCell ref="H66:N66"/>
    <mergeCell ref="C66:G66"/>
    <mergeCell ref="L72:R72"/>
    <mergeCell ref="F73:R73"/>
    <mergeCell ref="N74:R74"/>
    <mergeCell ref="K67:M67"/>
    <mergeCell ref="O67:R67"/>
    <mergeCell ref="H17:I17"/>
    <mergeCell ref="H9:P9"/>
    <mergeCell ref="E13:G13"/>
    <mergeCell ref="M13:P13"/>
    <mergeCell ref="M11:O11"/>
    <mergeCell ref="K17:R17"/>
    <mergeCell ref="C20:I20"/>
    <mergeCell ref="O3:S3"/>
    <mergeCell ref="L3:N3"/>
    <mergeCell ref="L5:N5"/>
    <mergeCell ref="G7:K7"/>
    <mergeCell ref="O5:S5"/>
    <mergeCell ref="E3:K3"/>
    <mergeCell ref="G5:J5"/>
    <mergeCell ref="C5:F5"/>
    <mergeCell ref="C7:F7"/>
    <mergeCell ref="O7:R7"/>
    <mergeCell ref="C9:G9"/>
    <mergeCell ref="C11:G11"/>
    <mergeCell ref="H13:L13"/>
    <mergeCell ref="C13:D13"/>
    <mergeCell ref="C17:G17"/>
  </mergeCells>
  <phoneticPr fontId="0" type="noConversion"/>
  <printOptions horizontalCentered="1"/>
  <pageMargins left="0.75" right="0.75" top="1" bottom="1" header="0.5" footer="0.5"/>
  <pageSetup scale="69" orientation="portrait" r:id="rId1"/>
  <headerFooter alignWithMargins="0">
    <oddFooter>&amp;RQMS-GFORM-029
REV.&amp;KFF0000 AC
&amp;K000000ECO No. &amp;KFF00001002483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688" r:id="rId4" name="Check Box 160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34</xdr:row>
                    <xdr:rowOff>142875</xdr:rowOff>
                  </from>
                  <to>
                    <xdr:col>3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9" r:id="rId5" name="Check Box 161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142875</xdr:rowOff>
                  </from>
                  <to>
                    <xdr:col>3</xdr:col>
                    <xdr:colOff>38100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0" r:id="rId6" name="Check Box 162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142875</xdr:rowOff>
                  </from>
                  <to>
                    <xdr:col>3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1" r:id="rId7" name="Check Box 163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142875</xdr:rowOff>
                  </from>
                  <to>
                    <xdr:col>3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2" r:id="rId8" name="Check Box 164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142875</xdr:rowOff>
                  </from>
                  <to>
                    <xdr:col>3</xdr:col>
                    <xdr:colOff>38100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3" r:id="rId9" name="Check Box 165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36</xdr:row>
                    <xdr:rowOff>142875</xdr:rowOff>
                  </from>
                  <to>
                    <xdr:col>11</xdr:col>
                    <xdr:colOff>333375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4" r:id="rId10" name="Check Box 166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35</xdr:row>
                    <xdr:rowOff>142875</xdr:rowOff>
                  </from>
                  <to>
                    <xdr:col>11</xdr:col>
                    <xdr:colOff>333375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5" r:id="rId11" name="Check Box 167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34</xdr:row>
                    <xdr:rowOff>142875</xdr:rowOff>
                  </from>
                  <to>
                    <xdr:col>11</xdr:col>
                    <xdr:colOff>333375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6" r:id="rId12" name="Check Box 168">
              <controlPr locked="0" defaultSize="0" autoFill="0" autoLine="0" autoPict="0">
                <anchor moveWithCells="1">
                  <from>
                    <xdr:col>8</xdr:col>
                    <xdr:colOff>295275</xdr:colOff>
                    <xdr:row>50</xdr:row>
                    <xdr:rowOff>142875</xdr:rowOff>
                  </from>
                  <to>
                    <xdr:col>10</xdr:col>
                    <xdr:colOff>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7" r:id="rId13" name="Check Box 169">
              <controlPr locked="0" defaultSize="0" autoFill="0" autoLine="0" autoPict="0">
                <anchor moveWithCells="1">
                  <from>
                    <xdr:col>10</xdr:col>
                    <xdr:colOff>114300</xdr:colOff>
                    <xdr:row>50</xdr:row>
                    <xdr:rowOff>142875</xdr:rowOff>
                  </from>
                  <to>
                    <xdr:col>11</xdr:col>
                    <xdr:colOff>85725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8" r:id="rId14" name="Check Box 170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46</xdr:row>
                    <xdr:rowOff>142875</xdr:rowOff>
                  </from>
                  <to>
                    <xdr:col>3</xdr:col>
                    <xdr:colOff>38100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9" r:id="rId15" name="Check Box 171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142875</xdr:rowOff>
                  </from>
                  <to>
                    <xdr:col>3</xdr:col>
                    <xdr:colOff>38100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0" r:id="rId16" name="Check Box 172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44</xdr:row>
                    <xdr:rowOff>142875</xdr:rowOff>
                  </from>
                  <to>
                    <xdr:col>3</xdr:col>
                    <xdr:colOff>38100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1" r:id="rId17" name="Check Box 173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142875</xdr:rowOff>
                  </from>
                  <to>
                    <xdr:col>3</xdr:col>
                    <xdr:colOff>38100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2" r:id="rId18" name="Check Box 174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123825</xdr:rowOff>
                  </from>
                  <to>
                    <xdr:col>3</xdr:col>
                    <xdr:colOff>38100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3" r:id="rId19" name="Check Box 175">
              <controlPr locked="0" defaultSize="0" autoFill="0" autoLine="0" autoPict="0">
                <anchor moveWithCells="1">
                  <from>
                    <xdr:col>3</xdr:col>
                    <xdr:colOff>638175</xdr:colOff>
                    <xdr:row>49</xdr:row>
                    <xdr:rowOff>142875</xdr:rowOff>
                  </from>
                  <to>
                    <xdr:col>4</xdr:col>
                    <xdr:colOff>104775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4" r:id="rId20" name="Check Box 176">
              <controlPr locked="0" defaultSize="0" autoFill="0" autoLine="0" autoPict="0">
                <anchor moveWithCells="1">
                  <from>
                    <xdr:col>7</xdr:col>
                    <xdr:colOff>295275</xdr:colOff>
                    <xdr:row>49</xdr:row>
                    <xdr:rowOff>142875</xdr:rowOff>
                  </from>
                  <to>
                    <xdr:col>8</xdr:col>
                    <xdr:colOff>190500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5" r:id="rId21" name="Check Box 177">
              <controlPr locked="0" defaultSize="0" autoFill="0" autoLine="0" autoPict="0">
                <anchor moveWithCells="1">
                  <from>
                    <xdr:col>11</xdr:col>
                    <xdr:colOff>428625</xdr:colOff>
                    <xdr:row>49</xdr:row>
                    <xdr:rowOff>142875</xdr:rowOff>
                  </from>
                  <to>
                    <xdr:col>12</xdr:col>
                    <xdr:colOff>104775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6" r:id="rId22" name="Check Box 178">
              <controlPr locked="0" defaultSize="0" autoFill="0" autoLine="0" autoPict="0">
                <anchor moveWithCells="1">
                  <from>
                    <xdr:col>14</xdr:col>
                    <xdr:colOff>314325</xdr:colOff>
                    <xdr:row>49</xdr:row>
                    <xdr:rowOff>152400</xdr:rowOff>
                  </from>
                  <to>
                    <xdr:col>15</xdr:col>
                    <xdr:colOff>200025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7" r:id="rId23" name="Check Box 179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37</xdr:row>
                    <xdr:rowOff>142875</xdr:rowOff>
                  </from>
                  <to>
                    <xdr:col>11</xdr:col>
                    <xdr:colOff>333375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0" r:id="rId24" name="Check Box 182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0</xdr:rowOff>
                  </from>
                  <to>
                    <xdr:col>12</xdr:col>
                    <xdr:colOff>114300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1" r:id="rId25" name="Check Box 183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27</xdr:row>
                    <xdr:rowOff>0</xdr:rowOff>
                  </from>
                  <to>
                    <xdr:col>14</xdr:col>
                    <xdr:colOff>28575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2" r:id="rId26" name="Check Box 184">
              <controlPr locked="0" defaultSize="0" autoFill="0" autoLine="0" autoPict="0">
                <anchor moveWithCells="1">
                  <from>
                    <xdr:col>11</xdr:col>
                    <xdr:colOff>190500</xdr:colOff>
                    <xdr:row>31</xdr:row>
                    <xdr:rowOff>28575</xdr:rowOff>
                  </from>
                  <to>
                    <xdr:col>12</xdr:col>
                    <xdr:colOff>152400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3" r:id="rId27" name="Check Box 185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0</xdr:rowOff>
                  </from>
                  <to>
                    <xdr:col>14</xdr:col>
                    <xdr:colOff>28575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4" r:id="rId28" name="Check Box 186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38</xdr:row>
                    <xdr:rowOff>142875</xdr:rowOff>
                  </from>
                  <to>
                    <xdr:col>11</xdr:col>
                    <xdr:colOff>333375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5" r:id="rId29" name="Check Box 187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70</xdr:row>
                    <xdr:rowOff>9525</xdr:rowOff>
                  </from>
                  <to>
                    <xdr:col>7</xdr:col>
                    <xdr:colOff>180975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6" r:id="rId30" name="Check Box 188">
              <controlPr locked="0" defaultSize="0" autoFill="0" autoLine="0" autoPict="0">
                <anchor moveWithCells="1">
                  <from>
                    <xdr:col>7</xdr:col>
                    <xdr:colOff>219075</xdr:colOff>
                    <xdr:row>70</xdr:row>
                    <xdr:rowOff>9525</xdr:rowOff>
                  </from>
                  <to>
                    <xdr:col>9</xdr:col>
                    <xdr:colOff>180975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9" r:id="rId31" name="Check Box 19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70</xdr:row>
                    <xdr:rowOff>9525</xdr:rowOff>
                  </from>
                  <to>
                    <xdr:col>10</xdr:col>
                    <xdr:colOff>371475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0" r:id="rId32" name="Check Box 222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28575</xdr:rowOff>
                  </from>
                  <to>
                    <xdr:col>8</xdr:col>
                    <xdr:colOff>28575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1" r:id="rId33" name="Check Box 223">
              <controlPr locked="0"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28575</xdr:rowOff>
                  </from>
                  <to>
                    <xdr:col>9</xdr:col>
                    <xdr:colOff>66675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5" r:id="rId34" name="Check Box 237">
              <controlPr locked="0" defaultSize="0" autoFill="0" autoLine="0" autoPict="0">
                <anchor moveWithCells="1">
                  <from>
                    <xdr:col>14</xdr:col>
                    <xdr:colOff>142875</xdr:colOff>
                    <xdr:row>27</xdr:row>
                    <xdr:rowOff>0</xdr:rowOff>
                  </from>
                  <to>
                    <xdr:col>15</xdr:col>
                    <xdr:colOff>190500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6" r:id="rId35" name="Check Box 238">
              <controlPr locked="0" defaultSize="0" autoFill="0" autoLine="0" autoPict="0">
                <anchor moveWithCells="1">
                  <from>
                    <xdr:col>14</xdr:col>
                    <xdr:colOff>180975</xdr:colOff>
                    <xdr:row>32</xdr:row>
                    <xdr:rowOff>0</xdr:rowOff>
                  </from>
                  <to>
                    <xdr:col>15</xdr:col>
                    <xdr:colOff>219075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1" r:id="rId36" name="Check Box 243">
              <controlPr locked="0" defaultSize="0" autoFill="0" autoLine="0" autoPict="0">
                <anchor moveWithCells="1">
                  <from>
                    <xdr:col>9</xdr:col>
                    <xdr:colOff>219075</xdr:colOff>
                    <xdr:row>62</xdr:row>
                    <xdr:rowOff>66675</xdr:rowOff>
                  </from>
                  <to>
                    <xdr:col>10</xdr:col>
                    <xdr:colOff>276225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2" r:id="rId37" name="Check Box 244">
              <controlPr locked="0" defaultSize="0" autoFill="0" autoLine="0" autoPict="0">
                <anchor moveWithCells="1">
                  <from>
                    <xdr:col>10</xdr:col>
                    <xdr:colOff>219075</xdr:colOff>
                    <xdr:row>62</xdr:row>
                    <xdr:rowOff>66675</xdr:rowOff>
                  </from>
                  <to>
                    <xdr:col>11</xdr:col>
                    <xdr:colOff>180975</xdr:colOff>
                    <xdr:row>64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2">
    <tabColor rgb="FFFF0000"/>
    <pageSetUpPr fitToPage="1"/>
  </sheetPr>
  <dimension ref="B1:AJ41"/>
  <sheetViews>
    <sheetView showGridLines="0" workbookViewId="0">
      <selection activeCell="G7" sqref="G7"/>
    </sheetView>
  </sheetViews>
  <sheetFormatPr defaultColWidth="9.140625" defaultRowHeight="12.75" x14ac:dyDescent="0.2"/>
  <cols>
    <col min="1" max="1" width="5.85546875" style="8" customWidth="1"/>
    <col min="2" max="11" width="7.140625" style="8" customWidth="1"/>
    <col min="12" max="23" width="4.140625" style="8" customWidth="1"/>
    <col min="24" max="24" width="7.42578125" style="8" customWidth="1"/>
    <col min="25" max="25" width="10.42578125" style="8" customWidth="1"/>
    <col min="26" max="26" width="5.85546875" style="8" customWidth="1"/>
    <col min="27" max="16384" width="9.140625" style="8"/>
  </cols>
  <sheetData>
    <row r="1" spans="2:25" ht="25.5" customHeight="1" x14ac:dyDescent="0.35">
      <c r="B1" s="629" t="s">
        <v>85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</row>
    <row r="2" spans="2:25" ht="21" x14ac:dyDescent="0.35">
      <c r="B2" s="9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</row>
    <row r="3" spans="2:25" x14ac:dyDescent="0.2">
      <c r="B3" s="57" t="s">
        <v>86</v>
      </c>
      <c r="C3" s="13"/>
      <c r="D3" s="13"/>
      <c r="E3" s="13"/>
      <c r="F3" s="13"/>
      <c r="G3" s="13"/>
      <c r="H3" s="13"/>
      <c r="I3" s="13"/>
      <c r="J3" s="13"/>
      <c r="K3" s="58"/>
      <c r="L3" s="57" t="s">
        <v>87</v>
      </c>
      <c r="M3" s="13"/>
      <c r="N3" s="59"/>
      <c r="O3" s="13"/>
      <c r="P3" s="13"/>
      <c r="Q3" s="13"/>
      <c r="R3" s="13"/>
      <c r="S3" s="58"/>
      <c r="T3" s="57" t="s">
        <v>88</v>
      </c>
      <c r="U3" s="13"/>
      <c r="V3" s="13"/>
      <c r="W3" s="13"/>
      <c r="X3" s="13"/>
      <c r="Y3" s="58"/>
    </row>
    <row r="4" spans="2:25" x14ac:dyDescent="0.2">
      <c r="B4" s="60" t="s">
        <v>89</v>
      </c>
      <c r="C4" s="16"/>
      <c r="D4" s="622"/>
      <c r="E4" s="622"/>
      <c r="F4" s="622"/>
      <c r="G4" s="622"/>
      <c r="H4" s="622"/>
      <c r="I4" s="622"/>
      <c r="J4" s="622"/>
      <c r="K4" s="623"/>
      <c r="L4" s="60" t="s">
        <v>89</v>
      </c>
      <c r="M4" s="16"/>
      <c r="N4" s="61"/>
      <c r="O4" s="16"/>
      <c r="P4" s="16"/>
      <c r="Q4" s="16"/>
      <c r="R4" s="16"/>
      <c r="S4" s="62"/>
      <c r="T4" s="60"/>
      <c r="U4" s="16"/>
      <c r="V4" s="16"/>
      <c r="W4" s="63"/>
      <c r="X4" s="16"/>
      <c r="Y4" s="62"/>
    </row>
    <row r="5" spans="2:25" x14ac:dyDescent="0.2">
      <c r="B5" s="57" t="s">
        <v>86</v>
      </c>
      <c r="C5" s="13"/>
      <c r="D5" s="13"/>
      <c r="E5" s="13"/>
      <c r="F5" s="13"/>
      <c r="G5" s="13"/>
      <c r="H5" s="13"/>
      <c r="I5" s="13"/>
      <c r="J5" s="13"/>
      <c r="K5" s="58"/>
      <c r="L5" s="57" t="s">
        <v>90</v>
      </c>
      <c r="M5" s="13"/>
      <c r="N5" s="59"/>
      <c r="O5" s="13"/>
      <c r="P5" s="58"/>
      <c r="Q5" s="57" t="s">
        <v>91</v>
      </c>
      <c r="R5" s="13"/>
      <c r="S5" s="13"/>
      <c r="T5" s="13"/>
      <c r="U5" s="58"/>
      <c r="V5" s="57" t="s">
        <v>92</v>
      </c>
      <c r="W5" s="13"/>
      <c r="X5" s="13"/>
      <c r="Y5" s="58"/>
    </row>
    <row r="6" spans="2:25" x14ac:dyDescent="0.2">
      <c r="B6" s="60" t="s">
        <v>93</v>
      </c>
      <c r="C6" s="16"/>
      <c r="D6" s="622"/>
      <c r="E6" s="622"/>
      <c r="F6" s="622"/>
      <c r="G6" s="622"/>
      <c r="H6" s="622"/>
      <c r="I6" s="622"/>
      <c r="J6" s="622"/>
      <c r="K6" s="623"/>
      <c r="L6" s="60" t="s">
        <v>94</v>
      </c>
      <c r="M6" s="16"/>
      <c r="N6" s="61"/>
      <c r="O6" s="16"/>
      <c r="P6" s="62"/>
      <c r="Q6" s="60"/>
      <c r="R6" s="63"/>
      <c r="S6" s="16"/>
      <c r="T6" s="16"/>
      <c r="U6" s="62"/>
      <c r="V6" s="64"/>
      <c r="W6" s="61"/>
      <c r="X6" s="16"/>
      <c r="Y6" s="62"/>
    </row>
    <row r="7" spans="2:25" x14ac:dyDescent="0.2">
      <c r="B7" s="57" t="s">
        <v>95</v>
      </c>
      <c r="C7" s="13"/>
      <c r="D7" s="13"/>
      <c r="E7" s="13"/>
      <c r="F7" s="13"/>
      <c r="G7" s="13"/>
      <c r="H7" s="13"/>
      <c r="I7" s="13"/>
      <c r="J7" s="58"/>
      <c r="K7" s="57" t="s">
        <v>96</v>
      </c>
      <c r="L7" s="13"/>
      <c r="M7" s="13"/>
      <c r="N7" s="65"/>
      <c r="O7" s="13"/>
      <c r="P7" s="13"/>
      <c r="Q7" s="13"/>
      <c r="R7" s="13"/>
      <c r="S7" s="13"/>
      <c r="T7" s="13"/>
      <c r="U7" s="58"/>
      <c r="V7" s="57" t="s">
        <v>97</v>
      </c>
      <c r="W7" s="13"/>
      <c r="X7" s="13"/>
      <c r="Y7" s="58"/>
    </row>
    <row r="8" spans="2:25" x14ac:dyDescent="0.2">
      <c r="B8" s="60" t="s">
        <v>93</v>
      </c>
      <c r="C8" s="16"/>
      <c r="D8" s="622"/>
      <c r="E8" s="622"/>
      <c r="F8" s="622"/>
      <c r="G8" s="622"/>
      <c r="H8" s="622"/>
      <c r="I8" s="622"/>
      <c r="J8" s="623"/>
      <c r="K8" s="60" t="s">
        <v>98</v>
      </c>
      <c r="L8" s="16"/>
      <c r="M8" s="16"/>
      <c r="N8" s="63"/>
      <c r="O8" s="16"/>
      <c r="P8" s="16"/>
      <c r="Q8" s="16"/>
      <c r="R8" s="16"/>
      <c r="S8" s="66"/>
      <c r="T8" s="16"/>
      <c r="U8" s="67"/>
      <c r="V8" s="60" t="s">
        <v>94</v>
      </c>
      <c r="W8" s="16"/>
      <c r="X8" s="63"/>
      <c r="Y8" s="62"/>
    </row>
    <row r="9" spans="2:25" x14ac:dyDescent="0.2">
      <c r="B9" s="624" t="s">
        <v>99</v>
      </c>
      <c r="C9" s="625"/>
      <c r="D9" s="625"/>
      <c r="E9" s="13"/>
      <c r="F9" s="68" t="s">
        <v>100</v>
      </c>
      <c r="G9" s="13"/>
      <c r="H9" s="13"/>
      <c r="I9" s="13"/>
      <c r="J9" s="13"/>
      <c r="K9" s="68" t="s">
        <v>101</v>
      </c>
      <c r="L9" s="13"/>
      <c r="M9" s="13"/>
      <c r="N9" s="13"/>
      <c r="O9" s="13"/>
      <c r="P9" s="13"/>
      <c r="Q9" s="68" t="s">
        <v>102</v>
      </c>
      <c r="R9" s="13"/>
      <c r="S9" s="13"/>
      <c r="T9" s="13"/>
      <c r="U9" s="58"/>
      <c r="V9" s="57" t="s">
        <v>103</v>
      </c>
      <c r="W9" s="13"/>
      <c r="X9" s="13"/>
      <c r="Y9" s="58"/>
    </row>
    <row r="10" spans="2:25" x14ac:dyDescent="0.2">
      <c r="B10" s="60" t="s">
        <v>104</v>
      </c>
      <c r="C10" s="16"/>
      <c r="D10" s="16"/>
      <c r="E10" s="16"/>
      <c r="F10" s="69" t="s">
        <v>105</v>
      </c>
      <c r="G10" s="16"/>
      <c r="H10" s="16"/>
      <c r="I10" s="16"/>
      <c r="J10" s="16"/>
      <c r="K10" s="69" t="s">
        <v>106</v>
      </c>
      <c r="L10" s="16"/>
      <c r="M10" s="16"/>
      <c r="N10" s="16"/>
      <c r="O10" s="16"/>
      <c r="P10" s="16"/>
      <c r="Q10" s="69" t="s">
        <v>107</v>
      </c>
      <c r="R10" s="16"/>
      <c r="S10" s="16"/>
      <c r="T10" s="16"/>
      <c r="U10" s="62"/>
      <c r="V10" s="64"/>
      <c r="W10" s="61"/>
      <c r="X10" s="16"/>
      <c r="Y10" s="62"/>
    </row>
    <row r="11" spans="2:25" ht="16.5" thickBot="1" x14ac:dyDescent="0.3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70" t="s">
        <v>108</v>
      </c>
      <c r="N11" s="16"/>
      <c r="O11" s="16"/>
      <c r="P11" s="16"/>
      <c r="Q11" s="16"/>
      <c r="R11" s="16"/>
    </row>
    <row r="12" spans="2:25" x14ac:dyDescent="0.2">
      <c r="B12" s="71"/>
      <c r="S12" s="10"/>
      <c r="T12" s="11"/>
      <c r="U12" s="11"/>
      <c r="V12" s="72"/>
      <c r="W12" s="73" t="s">
        <v>109</v>
      </c>
      <c r="X12" s="11"/>
      <c r="Y12" s="12"/>
    </row>
    <row r="13" spans="2:25" x14ac:dyDescent="0.2">
      <c r="B13" s="64"/>
      <c r="C13" s="16"/>
      <c r="D13" s="16"/>
      <c r="E13" s="16"/>
      <c r="F13" s="16"/>
      <c r="G13" s="16" t="s">
        <v>110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74" t="s">
        <v>111</v>
      </c>
      <c r="V13" s="75"/>
      <c r="W13" s="76" t="s">
        <v>112</v>
      </c>
      <c r="Y13" s="14"/>
    </row>
    <row r="14" spans="2:25" x14ac:dyDescent="0.2">
      <c r="B14" s="618"/>
      <c r="C14" s="619"/>
      <c r="D14" s="619"/>
      <c r="E14" s="619"/>
      <c r="F14" s="619"/>
      <c r="G14" s="619"/>
      <c r="H14" s="619"/>
      <c r="I14" s="620"/>
      <c r="J14" s="618"/>
      <c r="K14" s="619"/>
      <c r="L14" s="619"/>
      <c r="M14" s="619"/>
      <c r="N14" s="619"/>
      <c r="O14" s="619"/>
      <c r="P14" s="619"/>
      <c r="Q14" s="619"/>
      <c r="R14" s="621"/>
      <c r="S14" s="77" t="s">
        <v>113</v>
      </c>
      <c r="T14" s="16"/>
      <c r="U14" s="16"/>
      <c r="V14" s="62"/>
      <c r="W14" s="60" t="s">
        <v>114</v>
      </c>
      <c r="X14" s="16"/>
      <c r="Y14" s="78"/>
    </row>
    <row r="15" spans="2:25" x14ac:dyDescent="0.2">
      <c r="B15" s="618"/>
      <c r="C15" s="619"/>
      <c r="D15" s="619"/>
      <c r="E15" s="619"/>
      <c r="F15" s="619"/>
      <c r="G15" s="619"/>
      <c r="H15" s="619"/>
      <c r="I15" s="620"/>
      <c r="J15" s="618"/>
      <c r="K15" s="619"/>
      <c r="L15" s="619"/>
      <c r="M15" s="619"/>
      <c r="N15" s="619"/>
      <c r="O15" s="619"/>
      <c r="P15" s="619"/>
      <c r="Q15" s="619"/>
      <c r="R15" s="621"/>
      <c r="S15" s="74" t="s">
        <v>115</v>
      </c>
      <c r="V15" s="75"/>
      <c r="W15" s="634"/>
      <c r="X15" s="635"/>
      <c r="Y15" s="636"/>
    </row>
    <row r="16" spans="2:25" x14ac:dyDescent="0.2">
      <c r="B16" s="618"/>
      <c r="C16" s="619"/>
      <c r="D16" s="619"/>
      <c r="E16" s="619"/>
      <c r="F16" s="619"/>
      <c r="G16" s="619"/>
      <c r="H16" s="619"/>
      <c r="I16" s="620"/>
      <c r="J16" s="618"/>
      <c r="K16" s="619"/>
      <c r="L16" s="619"/>
      <c r="M16" s="619"/>
      <c r="N16" s="619"/>
      <c r="O16" s="619"/>
      <c r="P16" s="619"/>
      <c r="Q16" s="619"/>
      <c r="R16" s="621"/>
      <c r="S16" s="77" t="s">
        <v>116</v>
      </c>
      <c r="T16" s="16"/>
      <c r="U16" s="16"/>
      <c r="V16" s="62"/>
      <c r="W16" s="637"/>
      <c r="X16" s="638"/>
      <c r="Y16" s="639"/>
    </row>
    <row r="17" spans="2:36" x14ac:dyDescent="0.2">
      <c r="B17" s="618"/>
      <c r="C17" s="619"/>
      <c r="D17" s="619"/>
      <c r="E17" s="619"/>
      <c r="F17" s="619"/>
      <c r="G17" s="619"/>
      <c r="H17" s="619"/>
      <c r="I17" s="620"/>
      <c r="J17" s="618"/>
      <c r="K17" s="619"/>
      <c r="L17" s="619"/>
      <c r="M17" s="619"/>
      <c r="N17" s="619"/>
      <c r="O17" s="619"/>
      <c r="P17" s="619"/>
      <c r="Q17" s="619"/>
      <c r="R17" s="621"/>
      <c r="S17" s="74" t="s">
        <v>117</v>
      </c>
      <c r="V17" s="75"/>
      <c r="W17" s="634"/>
      <c r="X17" s="635"/>
      <c r="Y17" s="636"/>
    </row>
    <row r="18" spans="2:36" x14ac:dyDescent="0.2">
      <c r="B18" s="618"/>
      <c r="C18" s="619"/>
      <c r="D18" s="619"/>
      <c r="E18" s="619"/>
      <c r="F18" s="619"/>
      <c r="G18" s="619"/>
      <c r="H18" s="619"/>
      <c r="I18" s="620"/>
      <c r="J18" s="618"/>
      <c r="K18" s="619"/>
      <c r="L18" s="619"/>
      <c r="M18" s="619"/>
      <c r="N18" s="619"/>
      <c r="O18" s="619"/>
      <c r="P18" s="619"/>
      <c r="Q18" s="619"/>
      <c r="R18" s="621"/>
      <c r="S18" s="77" t="s">
        <v>118</v>
      </c>
      <c r="T18" s="16"/>
      <c r="U18" s="16"/>
      <c r="V18" s="62"/>
      <c r="W18" s="637"/>
      <c r="X18" s="638"/>
      <c r="Y18" s="639"/>
    </row>
    <row r="19" spans="2:36" x14ac:dyDescent="0.2">
      <c r="B19" s="618"/>
      <c r="C19" s="619"/>
      <c r="D19" s="619"/>
      <c r="E19" s="619"/>
      <c r="F19" s="619"/>
      <c r="G19" s="619"/>
      <c r="H19" s="619"/>
      <c r="I19" s="620"/>
      <c r="J19" s="618"/>
      <c r="K19" s="619"/>
      <c r="L19" s="619"/>
      <c r="M19" s="619"/>
      <c r="N19" s="619"/>
      <c r="O19" s="619"/>
      <c r="P19" s="619"/>
      <c r="Q19" s="619"/>
      <c r="R19" s="621"/>
      <c r="S19" s="74" t="s">
        <v>119</v>
      </c>
      <c r="V19" s="75"/>
      <c r="W19" s="640"/>
      <c r="X19" s="641"/>
      <c r="Y19" s="642"/>
      <c r="AJ19" s="8" t="s">
        <v>120</v>
      </c>
    </row>
    <row r="20" spans="2:36" ht="13.5" thickBot="1" x14ac:dyDescent="0.25">
      <c r="B20" s="618"/>
      <c r="C20" s="619"/>
      <c r="D20" s="619"/>
      <c r="E20" s="619"/>
      <c r="F20" s="619"/>
      <c r="G20" s="619"/>
      <c r="H20" s="619"/>
      <c r="I20" s="620"/>
      <c r="J20" s="618"/>
      <c r="K20" s="619"/>
      <c r="L20" s="619"/>
      <c r="M20" s="619"/>
      <c r="N20" s="619"/>
      <c r="O20" s="619"/>
      <c r="P20" s="619"/>
      <c r="Q20" s="619"/>
      <c r="R20" s="621"/>
      <c r="S20" s="79" t="s">
        <v>121</v>
      </c>
      <c r="T20" s="20"/>
      <c r="U20" s="20"/>
      <c r="V20" s="80"/>
      <c r="W20" s="643"/>
      <c r="X20" s="644"/>
      <c r="Y20" s="645"/>
    </row>
    <row r="21" spans="2:36" ht="16.5" thickBot="1" x14ac:dyDescent="0.3">
      <c r="M21" s="81" t="s">
        <v>122</v>
      </c>
    </row>
    <row r="22" spans="2:36" x14ac:dyDescent="0.2">
      <c r="B22" s="82"/>
      <c r="C22" s="83"/>
      <c r="D22" s="13"/>
      <c r="E22" s="19" t="s">
        <v>123</v>
      </c>
      <c r="F22" s="13"/>
      <c r="G22" s="58"/>
      <c r="H22" s="82"/>
      <c r="I22" s="58"/>
      <c r="J22" s="58"/>
      <c r="K22" s="58"/>
      <c r="L22" s="10"/>
      <c r="M22" s="11"/>
      <c r="N22" s="11"/>
      <c r="O22" s="72"/>
      <c r="P22" s="84"/>
      <c r="Q22" s="72"/>
      <c r="R22" s="84"/>
      <c r="S22" s="72"/>
      <c r="T22" s="84"/>
      <c r="U22" s="72"/>
      <c r="V22" s="73" t="s">
        <v>124</v>
      </c>
      <c r="W22" s="12"/>
      <c r="X22" s="85" t="s">
        <v>125</v>
      </c>
      <c r="Y22" s="86"/>
    </row>
    <row r="23" spans="2:36" x14ac:dyDescent="0.2">
      <c r="B23" s="87" t="s">
        <v>125</v>
      </c>
      <c r="C23" s="71"/>
      <c r="G23" s="75"/>
      <c r="H23" s="87" t="s">
        <v>126</v>
      </c>
      <c r="I23" s="88" t="s">
        <v>126</v>
      </c>
      <c r="J23" s="88" t="s">
        <v>127</v>
      </c>
      <c r="K23" s="88" t="s">
        <v>127</v>
      </c>
      <c r="L23" s="89" t="s">
        <v>128</v>
      </c>
      <c r="M23" s="17"/>
      <c r="N23" s="17"/>
      <c r="O23" s="90"/>
      <c r="P23" s="91" t="s">
        <v>129</v>
      </c>
      <c r="Q23" s="90"/>
      <c r="R23" s="91" t="s">
        <v>130</v>
      </c>
      <c r="S23" s="90"/>
      <c r="T23" s="91" t="s">
        <v>131</v>
      </c>
      <c r="U23" s="90"/>
      <c r="V23" s="92" t="s">
        <v>132</v>
      </c>
      <c r="W23" s="93"/>
      <c r="X23" s="87" t="s">
        <v>133</v>
      </c>
      <c r="Y23" s="94" t="s">
        <v>86</v>
      </c>
    </row>
    <row r="24" spans="2:36" x14ac:dyDescent="0.2">
      <c r="B24" s="95" t="s">
        <v>134</v>
      </c>
      <c r="C24" s="96" t="s">
        <v>135</v>
      </c>
      <c r="D24" s="96" t="s">
        <v>136</v>
      </c>
      <c r="E24" s="96" t="s">
        <v>137</v>
      </c>
      <c r="F24" s="96" t="s">
        <v>138</v>
      </c>
      <c r="G24" s="96" t="s">
        <v>139</v>
      </c>
      <c r="H24" s="95" t="s">
        <v>89</v>
      </c>
      <c r="I24" s="97" t="s">
        <v>92</v>
      </c>
      <c r="J24" s="97" t="s">
        <v>140</v>
      </c>
      <c r="K24" s="97" t="s">
        <v>141</v>
      </c>
      <c r="L24" s="98" t="s">
        <v>142</v>
      </c>
      <c r="M24" s="99" t="s">
        <v>143</v>
      </c>
      <c r="N24" s="99" t="s">
        <v>144</v>
      </c>
      <c r="O24" s="99" t="s">
        <v>145</v>
      </c>
      <c r="P24" s="99" t="s">
        <v>146</v>
      </c>
      <c r="Q24" s="99" t="s">
        <v>147</v>
      </c>
      <c r="R24" s="99" t="s">
        <v>148</v>
      </c>
      <c r="S24" s="99" t="s">
        <v>149</v>
      </c>
      <c r="T24" s="99" t="s">
        <v>150</v>
      </c>
      <c r="U24" s="99" t="s">
        <v>151</v>
      </c>
      <c r="V24" s="99" t="s">
        <v>150</v>
      </c>
      <c r="W24" s="100" t="s">
        <v>151</v>
      </c>
      <c r="X24" s="95" t="s">
        <v>134</v>
      </c>
      <c r="Y24" s="101" t="s">
        <v>152</v>
      </c>
    </row>
    <row r="25" spans="2:36" x14ac:dyDescent="0.2">
      <c r="B25" s="102"/>
      <c r="C25" s="96"/>
      <c r="D25" s="96"/>
      <c r="E25" s="96"/>
      <c r="F25" s="96"/>
      <c r="G25" s="96"/>
      <c r="H25" s="102"/>
      <c r="I25" s="102"/>
      <c r="J25" s="102"/>
      <c r="K25" s="102"/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102"/>
      <c r="Y25" s="103"/>
    </row>
    <row r="26" spans="2:36" x14ac:dyDescent="0.2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4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5"/>
      <c r="X26" s="102"/>
      <c r="Y26" s="103"/>
    </row>
    <row r="27" spans="2:36" x14ac:dyDescent="0.2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4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5"/>
      <c r="X27" s="102"/>
      <c r="Y27" s="103"/>
    </row>
    <row r="28" spans="2:36" x14ac:dyDescent="0.2"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4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5"/>
      <c r="X28" s="102"/>
      <c r="Y28" s="103"/>
    </row>
    <row r="29" spans="2:36" x14ac:dyDescent="0.2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4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5"/>
      <c r="X29" s="102"/>
      <c r="Y29" s="103"/>
    </row>
    <row r="30" spans="2:36" x14ac:dyDescent="0.2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4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5"/>
      <c r="X30" s="102"/>
      <c r="Y30" s="103"/>
    </row>
    <row r="31" spans="2:36" x14ac:dyDescent="0.2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4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5"/>
      <c r="X31" s="102"/>
      <c r="Y31" s="103"/>
    </row>
    <row r="32" spans="2:36" ht="13.5" thickBot="1" x14ac:dyDescent="0.2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6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8"/>
      <c r="X32" s="102"/>
      <c r="Y32" s="109"/>
    </row>
    <row r="33" spans="2:25" x14ac:dyDescent="0.2">
      <c r="B33" s="646" t="s">
        <v>153</v>
      </c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  <c r="T33" s="647"/>
      <c r="U33" s="647"/>
      <c r="V33" s="647"/>
      <c r="W33" s="647"/>
      <c r="X33" s="647"/>
      <c r="Y33" s="648"/>
    </row>
    <row r="34" spans="2:25" x14ac:dyDescent="0.2">
      <c r="B34" s="649"/>
      <c r="C34" s="647"/>
      <c r="D34" s="647"/>
      <c r="E34" s="647"/>
      <c r="F34" s="647"/>
      <c r="G34" s="647"/>
      <c r="H34" s="647"/>
      <c r="I34" s="647"/>
      <c r="J34" s="647"/>
      <c r="K34" s="647"/>
      <c r="L34" s="647"/>
      <c r="M34" s="647"/>
      <c r="N34" s="647"/>
      <c r="O34" s="647"/>
      <c r="P34" s="647"/>
      <c r="Q34" s="647"/>
      <c r="R34" s="647"/>
      <c r="S34" s="647"/>
      <c r="T34" s="647"/>
      <c r="U34" s="647"/>
      <c r="V34" s="647"/>
      <c r="W34" s="647"/>
      <c r="X34" s="647"/>
      <c r="Y34" s="648"/>
    </row>
    <row r="35" spans="2:25" ht="13.5" thickBot="1" x14ac:dyDescent="0.25">
      <c r="B35" s="649"/>
      <c r="C35" s="647"/>
      <c r="D35" s="647"/>
      <c r="E35" s="647"/>
      <c r="F35" s="647"/>
      <c r="G35" s="647"/>
      <c r="H35" s="647"/>
      <c r="I35" s="647"/>
      <c r="J35" s="647"/>
      <c r="K35" s="647"/>
      <c r="L35" s="647"/>
      <c r="M35" s="647"/>
      <c r="N35" s="647"/>
      <c r="O35" s="647"/>
      <c r="P35" s="647"/>
      <c r="Q35" s="647"/>
      <c r="R35" s="647"/>
      <c r="S35" s="647"/>
      <c r="T35" s="647"/>
      <c r="U35" s="647"/>
      <c r="V35" s="647"/>
      <c r="W35" s="647"/>
      <c r="X35" s="647"/>
      <c r="Y35" s="648"/>
    </row>
    <row r="36" spans="2:25" ht="13.5" customHeight="1" thickBot="1" x14ac:dyDescent="0.25">
      <c r="B36" s="661" t="s">
        <v>154</v>
      </c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62"/>
      <c r="S36" s="662"/>
      <c r="T36" s="662"/>
      <c r="U36" s="662"/>
      <c r="V36" s="662"/>
      <c r="W36" s="663"/>
      <c r="X36" s="630" t="s">
        <v>92</v>
      </c>
      <c r="Y36" s="631"/>
    </row>
    <row r="37" spans="2:25" ht="14.45" customHeight="1" thickBot="1" x14ac:dyDescent="0.25">
      <c r="B37" s="664" t="s">
        <v>155</v>
      </c>
      <c r="C37" s="665"/>
      <c r="D37" s="665"/>
      <c r="E37" s="665"/>
      <c r="F37" s="665"/>
      <c r="G37" s="665" t="s">
        <v>156</v>
      </c>
      <c r="H37" s="665"/>
      <c r="I37" s="665"/>
      <c r="J37" s="665"/>
      <c r="K37" s="665" t="s">
        <v>157</v>
      </c>
      <c r="L37" s="665"/>
      <c r="M37" s="665"/>
      <c r="N37" s="665"/>
      <c r="O37" s="665"/>
      <c r="P37" s="665"/>
      <c r="Q37" s="665"/>
      <c r="R37" s="665" t="s">
        <v>158</v>
      </c>
      <c r="S37" s="665"/>
      <c r="T37" s="665"/>
      <c r="U37" s="665"/>
      <c r="V37" s="665"/>
      <c r="W37" s="666"/>
      <c r="X37" s="632"/>
      <c r="Y37" s="633"/>
    </row>
    <row r="38" spans="2:25" s="21" customFormat="1" ht="14.45" customHeight="1" x14ac:dyDescent="0.25">
      <c r="B38" s="653" t="s">
        <v>159</v>
      </c>
      <c r="C38" s="654"/>
      <c r="D38" s="654"/>
      <c r="E38" s="654"/>
      <c r="F38" s="654"/>
      <c r="G38" s="655"/>
      <c r="H38" s="655"/>
      <c r="I38" s="655"/>
      <c r="J38" s="655"/>
      <c r="K38" s="656"/>
      <c r="L38" s="656"/>
      <c r="M38" s="656"/>
      <c r="N38" s="656"/>
      <c r="O38" s="656"/>
      <c r="P38" s="656"/>
      <c r="Q38" s="656"/>
      <c r="R38" s="657"/>
      <c r="S38" s="657"/>
      <c r="T38" s="657"/>
      <c r="U38" s="657"/>
      <c r="V38" s="657"/>
      <c r="W38" s="658"/>
      <c r="X38" s="650"/>
      <c r="Y38" s="651"/>
    </row>
    <row r="39" spans="2:25" s="21" customFormat="1" ht="23.45" customHeight="1" x14ac:dyDescent="0.25">
      <c r="B39" s="659" t="s">
        <v>160</v>
      </c>
      <c r="C39" s="660"/>
      <c r="D39" s="660"/>
      <c r="E39" s="660"/>
      <c r="F39" s="660"/>
      <c r="G39" s="655"/>
      <c r="H39" s="655"/>
      <c r="I39" s="655"/>
      <c r="J39" s="655"/>
      <c r="K39" s="656"/>
      <c r="L39" s="656"/>
      <c r="M39" s="656"/>
      <c r="N39" s="656"/>
      <c r="O39" s="656"/>
      <c r="P39" s="656"/>
      <c r="Q39" s="656"/>
      <c r="R39" s="657"/>
      <c r="S39" s="657"/>
      <c r="T39" s="657"/>
      <c r="U39" s="657"/>
      <c r="V39" s="657"/>
      <c r="W39" s="658"/>
      <c r="X39" s="563"/>
      <c r="Y39" s="564"/>
    </row>
    <row r="40" spans="2:25" ht="14.45" customHeight="1" x14ac:dyDescent="0.25">
      <c r="B40" s="659" t="s">
        <v>161</v>
      </c>
      <c r="C40" s="660"/>
      <c r="D40" s="660"/>
      <c r="E40" s="660"/>
      <c r="F40" s="660"/>
      <c r="G40" s="655"/>
      <c r="H40" s="655"/>
      <c r="I40" s="655"/>
      <c r="J40" s="655"/>
      <c r="K40" s="656"/>
      <c r="L40" s="656"/>
      <c r="M40" s="656"/>
      <c r="N40" s="656"/>
      <c r="O40" s="656"/>
      <c r="P40" s="656"/>
      <c r="Q40" s="656"/>
      <c r="R40" s="657"/>
      <c r="S40" s="657"/>
      <c r="T40" s="657"/>
      <c r="U40" s="657"/>
      <c r="V40" s="657"/>
      <c r="W40" s="658"/>
    </row>
    <row r="41" spans="2:25" ht="13.5" thickBot="1" x14ac:dyDescent="0.25">
      <c r="B41" s="626" t="s">
        <v>162</v>
      </c>
      <c r="C41" s="627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7"/>
      <c r="T41" s="627"/>
      <c r="U41" s="627"/>
      <c r="V41" s="627"/>
      <c r="W41" s="628"/>
    </row>
  </sheetData>
  <mergeCells count="44">
    <mergeCell ref="B36:W36"/>
    <mergeCell ref="B37:F37"/>
    <mergeCell ref="G37:J37"/>
    <mergeCell ref="K37:Q37"/>
    <mergeCell ref="R37:W37"/>
    <mergeCell ref="B38:F38"/>
    <mergeCell ref="G38:J38"/>
    <mergeCell ref="K38:Q38"/>
    <mergeCell ref="R38:W38"/>
    <mergeCell ref="B40:F40"/>
    <mergeCell ref="G40:J40"/>
    <mergeCell ref="K40:Q40"/>
    <mergeCell ref="R40:W40"/>
    <mergeCell ref="B39:F39"/>
    <mergeCell ref="G39:J39"/>
    <mergeCell ref="K39:Q39"/>
    <mergeCell ref="R39:W39"/>
    <mergeCell ref="B41:W41"/>
    <mergeCell ref="B1:Y1"/>
    <mergeCell ref="J15:R15"/>
    <mergeCell ref="J16:R16"/>
    <mergeCell ref="J17:R17"/>
    <mergeCell ref="X36:Y37"/>
    <mergeCell ref="W15:Y16"/>
    <mergeCell ref="W17:Y18"/>
    <mergeCell ref="W19:Y20"/>
    <mergeCell ref="B33:Y35"/>
    <mergeCell ref="B19:I19"/>
    <mergeCell ref="J20:R20"/>
    <mergeCell ref="X38:Y38"/>
    <mergeCell ref="J2:U2"/>
    <mergeCell ref="D4:K4"/>
    <mergeCell ref="D6:K6"/>
    <mergeCell ref="D8:J8"/>
    <mergeCell ref="B9:D9"/>
    <mergeCell ref="B14:I14"/>
    <mergeCell ref="B15:I15"/>
    <mergeCell ref="B16:I16"/>
    <mergeCell ref="J14:R14"/>
    <mergeCell ref="B17:I17"/>
    <mergeCell ref="B18:I18"/>
    <mergeCell ref="B20:I20"/>
    <mergeCell ref="J18:R18"/>
    <mergeCell ref="J19:R19"/>
  </mergeCells>
  <phoneticPr fontId="0" type="noConversion"/>
  <printOptions horizontalCentered="1"/>
  <pageMargins left="0.75" right="0.75" top="1" bottom="1" header="0.5" footer="0.5"/>
  <pageSetup scale="59" orientation="portrait" r:id="rId1"/>
  <headerFooter alignWithMargins="0">
    <oddFooter>&amp;RQMS-GFORM-029
REV.&amp;KFF0000 AC
&amp;K000000ECO No. &amp;KFF00001002483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7" r:id="rId4" name="Check Box 7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7</xdr:row>
                    <xdr:rowOff>142875</xdr:rowOff>
                  </from>
                  <to>
                    <xdr:col>4</xdr:col>
                    <xdr:colOff>371475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5" name="Check Box 8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142875</xdr:rowOff>
                  </from>
                  <to>
                    <xdr:col>4</xdr:col>
                    <xdr:colOff>371475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6" name="Check Box 9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8</xdr:row>
                    <xdr:rowOff>142875</xdr:rowOff>
                  </from>
                  <to>
                    <xdr:col>10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7" name="Check Box 10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7</xdr:row>
                    <xdr:rowOff>142875</xdr:rowOff>
                  </from>
                  <to>
                    <xdr:col>10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8" name="Check Box 11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7</xdr:row>
                    <xdr:rowOff>142875</xdr:rowOff>
                  </from>
                  <to>
                    <xdr:col>16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9" name="Check Box 12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8</xdr:row>
                    <xdr:rowOff>142875</xdr:rowOff>
                  </from>
                  <to>
                    <xdr:col>16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B7E6-94BF-4053-B336-2680DB2B948A}">
  <sheetPr>
    <tabColor rgb="FFFF0000"/>
    <pageSetUpPr fitToPage="1"/>
  </sheetPr>
  <dimension ref="A1:Z97"/>
  <sheetViews>
    <sheetView showGridLines="0" zoomScale="85" zoomScaleNormal="85" zoomScaleSheetLayoutView="100" workbookViewId="0">
      <pane ySplit="10" topLeftCell="A65" activePane="bottomLeft" state="frozen"/>
      <selection activeCell="G7" sqref="G7"/>
      <selection pane="bottomLeft" activeCell="G7" sqref="G7"/>
    </sheetView>
  </sheetViews>
  <sheetFormatPr defaultColWidth="9.140625" defaultRowHeight="15" x14ac:dyDescent="0.25"/>
  <cols>
    <col min="1" max="1" width="10.5703125" style="316" customWidth="1"/>
    <col min="2" max="2" width="9.42578125" style="316" customWidth="1"/>
    <col min="3" max="4" width="9.140625" style="316" customWidth="1"/>
    <col min="5" max="5" width="3.7109375" style="316" customWidth="1"/>
    <col min="6" max="6" width="12.140625" style="316" customWidth="1"/>
    <col min="7" max="7" width="8.5703125" style="316" customWidth="1"/>
    <col min="8" max="8" width="7.42578125" style="316" customWidth="1"/>
    <col min="9" max="9" width="5" style="316" customWidth="1"/>
    <col min="10" max="10" width="9.28515625" style="316" customWidth="1"/>
    <col min="11" max="12" width="5.140625" style="316" customWidth="1"/>
    <col min="13" max="16" width="7.28515625" style="316" customWidth="1"/>
    <col min="17" max="17" width="7.28515625" style="366" customWidth="1"/>
    <col min="18" max="18" width="4.5703125" style="316" customWidth="1"/>
    <col min="19" max="19" width="4.42578125" style="316" customWidth="1"/>
    <col min="20" max="24" width="7.28515625" style="316" customWidth="1"/>
    <col min="25" max="25" width="4.42578125" style="316" customWidth="1"/>
    <col min="26" max="26" width="4.140625" style="316" customWidth="1"/>
    <col min="27" max="30" width="3.42578125" style="316" customWidth="1"/>
    <col min="31" max="40" width="3.7109375" style="316" customWidth="1"/>
    <col min="41" max="48" width="4.7109375" style="316" customWidth="1"/>
    <col min="49" max="16384" width="9.140625" style="316"/>
  </cols>
  <sheetData>
    <row r="1" spans="1:26" ht="14.45" customHeight="1" x14ac:dyDescent="0.25">
      <c r="E1" s="317"/>
      <c r="F1" s="318"/>
      <c r="G1" s="319"/>
      <c r="H1" s="676" t="s">
        <v>163</v>
      </c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318"/>
      <c r="V1" s="318"/>
      <c r="W1" s="318"/>
      <c r="X1" s="318"/>
      <c r="Y1" s="320"/>
      <c r="Z1" s="321"/>
    </row>
    <row r="2" spans="1:26" ht="14.1" customHeight="1" x14ac:dyDescent="0.25">
      <c r="E2" s="322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Z2" s="323"/>
    </row>
    <row r="3" spans="1:26" ht="3.75" customHeight="1" x14ac:dyDescent="0.25">
      <c r="E3" s="324"/>
      <c r="F3" s="325"/>
      <c r="G3" s="325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Z3" s="323"/>
    </row>
    <row r="4" spans="1:26" ht="15.75" thickBot="1" x14ac:dyDescent="0.3">
      <c r="A4" s="326"/>
      <c r="B4" s="327"/>
      <c r="E4" s="328"/>
      <c r="F4" s="329" t="s">
        <v>164</v>
      </c>
      <c r="G4" s="329"/>
      <c r="H4" s="678"/>
      <c r="I4" s="678"/>
      <c r="J4" s="678"/>
      <c r="K4" s="678"/>
      <c r="L4" s="327"/>
      <c r="M4" s="329" t="s">
        <v>165</v>
      </c>
      <c r="N4" s="329"/>
      <c r="O4" s="329"/>
      <c r="P4" s="679"/>
      <c r="Q4" s="679"/>
      <c r="R4" s="679"/>
      <c r="S4" s="326"/>
      <c r="T4" s="565" t="s">
        <v>166</v>
      </c>
      <c r="U4" s="565"/>
      <c r="V4" s="565"/>
      <c r="W4" s="675"/>
      <c r="X4" s="675"/>
      <c r="Y4" s="675"/>
      <c r="Z4" s="330"/>
    </row>
    <row r="5" spans="1:26" ht="5.25" customHeight="1" x14ac:dyDescent="0.25">
      <c r="A5" s="367"/>
      <c r="B5" s="368"/>
      <c r="F5" s="333"/>
      <c r="G5" s="333"/>
      <c r="H5" s="334"/>
      <c r="I5" s="334"/>
      <c r="J5" s="334"/>
      <c r="K5" s="334"/>
      <c r="L5" s="332"/>
      <c r="M5" s="333"/>
      <c r="N5" s="333"/>
      <c r="O5" s="333"/>
      <c r="P5" s="335"/>
      <c r="Q5" s="336"/>
      <c r="R5" s="336"/>
      <c r="S5" s="331"/>
      <c r="U5" s="332"/>
      <c r="V5" s="332"/>
      <c r="W5" s="332"/>
      <c r="X5" s="332"/>
      <c r="Y5" s="332"/>
      <c r="Z5" s="332"/>
    </row>
    <row r="6" spans="1:26" ht="5.25" customHeight="1" x14ac:dyDescent="0.25">
      <c r="A6" s="369"/>
      <c r="B6" s="370"/>
      <c r="G6" s="333"/>
      <c r="H6" s="334"/>
      <c r="I6" s="334"/>
      <c r="J6" s="334"/>
      <c r="K6" s="334"/>
      <c r="L6" s="332"/>
      <c r="M6" s="333"/>
      <c r="N6" s="333"/>
      <c r="O6" s="333"/>
      <c r="P6" s="335"/>
      <c r="Q6" s="336"/>
      <c r="R6" s="336"/>
      <c r="S6" s="331"/>
      <c r="U6" s="332"/>
      <c r="V6" s="332"/>
      <c r="W6" s="332"/>
      <c r="X6" s="332"/>
      <c r="Y6" s="332"/>
      <c r="Z6" s="332"/>
    </row>
    <row r="7" spans="1:26" x14ac:dyDescent="0.25">
      <c r="A7" s="371"/>
      <c r="B7" s="372"/>
      <c r="F7" s="338" t="s">
        <v>167</v>
      </c>
      <c r="G7" s="333"/>
      <c r="H7" s="334"/>
      <c r="I7" s="337"/>
      <c r="J7" s="337"/>
      <c r="K7" s="337"/>
      <c r="L7" s="337"/>
      <c r="M7" s="337"/>
      <c r="N7" s="337"/>
      <c r="P7" s="336"/>
      <c r="Q7" s="336"/>
      <c r="R7" s="336"/>
      <c r="S7" s="331"/>
      <c r="U7" s="332"/>
      <c r="V7" s="332"/>
      <c r="W7" s="332"/>
      <c r="X7" s="332"/>
      <c r="Y7" s="332"/>
      <c r="Z7" s="332"/>
    </row>
    <row r="8" spans="1:26" ht="4.5" customHeight="1" thickBot="1" x14ac:dyDescent="0.3">
      <c r="A8" s="373"/>
      <c r="B8" s="374"/>
      <c r="H8" s="333"/>
      <c r="I8" s="333"/>
      <c r="K8" s="336"/>
      <c r="L8" s="336"/>
      <c r="M8" s="336"/>
      <c r="N8" s="336"/>
      <c r="O8" s="336"/>
      <c r="Q8" s="316"/>
      <c r="R8" s="333"/>
      <c r="U8" s="339"/>
      <c r="V8" s="336"/>
      <c r="W8" s="336"/>
      <c r="X8" s="336"/>
      <c r="Y8" s="336"/>
      <c r="Z8" s="336"/>
    </row>
    <row r="9" spans="1:26" s="340" customFormat="1" ht="14.45" customHeight="1" x14ac:dyDescent="0.2">
      <c r="A9" s="667" t="s">
        <v>168</v>
      </c>
      <c r="B9" s="668"/>
      <c r="E9" s="341"/>
      <c r="F9" s="341"/>
      <c r="G9" s="342"/>
      <c r="H9" s="343"/>
      <c r="I9" s="343"/>
      <c r="J9" s="375"/>
      <c r="K9" s="667" t="s">
        <v>169</v>
      </c>
      <c r="L9" s="668"/>
      <c r="M9" s="669" t="s">
        <v>170</v>
      </c>
      <c r="N9" s="670"/>
      <c r="O9" s="670"/>
      <c r="P9" s="670"/>
      <c r="Q9" s="670"/>
      <c r="R9" s="670"/>
      <c r="S9" s="671"/>
      <c r="T9" s="672" t="s">
        <v>171</v>
      </c>
      <c r="U9" s="673"/>
      <c r="V9" s="673"/>
      <c r="W9" s="673"/>
      <c r="X9" s="673"/>
      <c r="Y9" s="673"/>
      <c r="Z9" s="674"/>
    </row>
    <row r="10" spans="1:26" s="340" customFormat="1" ht="34.5" thickBot="1" x14ac:dyDescent="0.25">
      <c r="A10" s="376" t="s">
        <v>172</v>
      </c>
      <c r="B10" s="377" t="s">
        <v>173</v>
      </c>
      <c r="E10" s="378" t="s">
        <v>174</v>
      </c>
      <c r="F10" s="344" t="s">
        <v>175</v>
      </c>
      <c r="G10" s="346" t="s">
        <v>176</v>
      </c>
      <c r="H10" s="345" t="s">
        <v>177</v>
      </c>
      <c r="I10" s="347" t="s">
        <v>178</v>
      </c>
      <c r="J10" s="379" t="s">
        <v>179</v>
      </c>
      <c r="K10" s="348" t="s">
        <v>180</v>
      </c>
      <c r="L10" s="349" t="s">
        <v>181</v>
      </c>
      <c r="M10" s="380">
        <v>1</v>
      </c>
      <c r="N10" s="381">
        <v>2</v>
      </c>
      <c r="O10" s="381">
        <v>3</v>
      </c>
      <c r="P10" s="381">
        <v>4</v>
      </c>
      <c r="Q10" s="382">
        <v>5</v>
      </c>
      <c r="R10" s="350" t="s">
        <v>182</v>
      </c>
      <c r="S10" s="351" t="s">
        <v>183</v>
      </c>
      <c r="T10" s="383">
        <v>1</v>
      </c>
      <c r="U10" s="384">
        <v>2</v>
      </c>
      <c r="V10" s="384">
        <v>3</v>
      </c>
      <c r="W10" s="384">
        <v>4</v>
      </c>
      <c r="X10" s="385">
        <v>5</v>
      </c>
      <c r="Y10" s="350" t="s">
        <v>182</v>
      </c>
      <c r="Z10" s="351" t="s">
        <v>183</v>
      </c>
    </row>
    <row r="11" spans="1:26" x14ac:dyDescent="0.25">
      <c r="A11" s="386">
        <f>H11-K11</f>
        <v>0</v>
      </c>
      <c r="B11" s="387">
        <f>H11+L11</f>
        <v>0</v>
      </c>
      <c r="E11" s="388">
        <v>1</v>
      </c>
      <c r="F11" s="389"/>
      <c r="G11" s="356"/>
      <c r="H11" s="390"/>
      <c r="I11" s="391"/>
      <c r="J11" s="392"/>
      <c r="K11" s="393"/>
      <c r="L11" s="394"/>
      <c r="M11" s="395"/>
      <c r="N11" s="396"/>
      <c r="O11" s="396"/>
      <c r="P11" s="396"/>
      <c r="Q11" s="397"/>
      <c r="R11" s="398"/>
      <c r="S11" s="399"/>
      <c r="T11" s="352"/>
      <c r="U11" s="353"/>
      <c r="V11" s="353"/>
      <c r="W11" s="353"/>
      <c r="X11" s="354"/>
      <c r="Y11" s="400"/>
      <c r="Z11" s="401"/>
    </row>
    <row r="12" spans="1:26" x14ac:dyDescent="0.25">
      <c r="A12" s="386">
        <f t="shared" ref="A12:A75" si="0">H12-K12</f>
        <v>0</v>
      </c>
      <c r="B12" s="387">
        <f t="shared" ref="B12:B75" si="1">H12+L12</f>
        <v>0</v>
      </c>
      <c r="E12" s="402">
        <v>2</v>
      </c>
      <c r="F12" s="403"/>
      <c r="G12" s="355"/>
      <c r="H12" s="357"/>
      <c r="I12" s="365"/>
      <c r="J12" s="404"/>
      <c r="K12" s="358"/>
      <c r="L12" s="405"/>
      <c r="M12" s="359"/>
      <c r="N12" s="360"/>
      <c r="O12" s="360"/>
      <c r="P12" s="360"/>
      <c r="Q12" s="361"/>
      <c r="R12" s="362"/>
      <c r="S12" s="406"/>
      <c r="T12" s="359"/>
      <c r="U12" s="360"/>
      <c r="V12" s="360"/>
      <c r="W12" s="360"/>
      <c r="X12" s="361"/>
      <c r="Y12" s="363"/>
      <c r="Z12" s="364"/>
    </row>
    <row r="13" spans="1:26" x14ac:dyDescent="0.25">
      <c r="A13" s="386">
        <f t="shared" si="0"/>
        <v>0</v>
      </c>
      <c r="B13" s="387">
        <f t="shared" si="1"/>
        <v>0</v>
      </c>
      <c r="E13" s="402">
        <v>3</v>
      </c>
      <c r="F13" s="403"/>
      <c r="G13" s="355"/>
      <c r="H13" s="357"/>
      <c r="I13" s="365"/>
      <c r="J13" s="404"/>
      <c r="K13" s="358"/>
      <c r="L13" s="405"/>
      <c r="M13" s="359"/>
      <c r="N13" s="360"/>
      <c r="O13" s="360"/>
      <c r="P13" s="360"/>
      <c r="Q13" s="361"/>
      <c r="R13" s="362"/>
      <c r="S13" s="406"/>
      <c r="T13" s="359"/>
      <c r="U13" s="360"/>
      <c r="V13" s="360"/>
      <c r="W13" s="360"/>
      <c r="X13" s="361"/>
      <c r="Y13" s="363"/>
      <c r="Z13" s="364"/>
    </row>
    <row r="14" spans="1:26" x14ac:dyDescent="0.25">
      <c r="A14" s="386">
        <f t="shared" si="0"/>
        <v>0</v>
      </c>
      <c r="B14" s="387">
        <f t="shared" si="1"/>
        <v>0</v>
      </c>
      <c r="E14" s="402">
        <v>4</v>
      </c>
      <c r="F14" s="403"/>
      <c r="G14" s="355"/>
      <c r="H14" s="357"/>
      <c r="I14" s="365"/>
      <c r="J14" s="404"/>
      <c r="K14" s="358"/>
      <c r="L14" s="405"/>
      <c r="M14" s="359"/>
      <c r="N14" s="360"/>
      <c r="O14" s="360"/>
      <c r="P14" s="360"/>
      <c r="Q14" s="361"/>
      <c r="R14" s="362"/>
      <c r="S14" s="406"/>
      <c r="T14" s="359"/>
      <c r="U14" s="360"/>
      <c r="V14" s="360"/>
      <c r="W14" s="360"/>
      <c r="X14" s="361"/>
      <c r="Y14" s="363"/>
      <c r="Z14" s="364"/>
    </row>
    <row r="15" spans="1:26" x14ac:dyDescent="0.25">
      <c r="A15" s="386">
        <f t="shared" si="0"/>
        <v>0</v>
      </c>
      <c r="B15" s="387">
        <f t="shared" si="1"/>
        <v>0</v>
      </c>
      <c r="E15" s="402">
        <v>5</v>
      </c>
      <c r="F15" s="403"/>
      <c r="G15" s="355"/>
      <c r="H15" s="357"/>
      <c r="I15" s="365"/>
      <c r="J15" s="404"/>
      <c r="K15" s="358"/>
      <c r="L15" s="405"/>
      <c r="M15" s="359"/>
      <c r="N15" s="360"/>
      <c r="O15" s="360"/>
      <c r="P15" s="360"/>
      <c r="Q15" s="361"/>
      <c r="R15" s="362"/>
      <c r="S15" s="406"/>
      <c r="T15" s="359"/>
      <c r="U15" s="360"/>
      <c r="V15" s="360"/>
      <c r="W15" s="360"/>
      <c r="X15" s="361"/>
      <c r="Y15" s="363"/>
      <c r="Z15" s="364"/>
    </row>
    <row r="16" spans="1:26" x14ac:dyDescent="0.25">
      <c r="A16" s="386">
        <f t="shared" si="0"/>
        <v>0</v>
      </c>
      <c r="B16" s="387">
        <f t="shared" si="1"/>
        <v>0</v>
      </c>
      <c r="E16" s="402">
        <v>6</v>
      </c>
      <c r="F16" s="403"/>
      <c r="G16" s="355"/>
      <c r="H16" s="357"/>
      <c r="I16" s="365"/>
      <c r="J16" s="404"/>
      <c r="K16" s="358"/>
      <c r="L16" s="405"/>
      <c r="M16" s="359"/>
      <c r="N16" s="360"/>
      <c r="O16" s="360"/>
      <c r="P16" s="360"/>
      <c r="Q16" s="361"/>
      <c r="R16" s="362"/>
      <c r="S16" s="406"/>
      <c r="T16" s="359"/>
      <c r="U16" s="360"/>
      <c r="V16" s="360"/>
      <c r="W16" s="360"/>
      <c r="X16" s="361"/>
      <c r="Y16" s="363"/>
      <c r="Z16" s="364"/>
    </row>
    <row r="17" spans="1:26" x14ac:dyDescent="0.25">
      <c r="A17" s="386">
        <f t="shared" si="0"/>
        <v>0</v>
      </c>
      <c r="B17" s="387">
        <f t="shared" si="1"/>
        <v>0</v>
      </c>
      <c r="E17" s="402">
        <v>7</v>
      </c>
      <c r="F17" s="403"/>
      <c r="G17" s="355"/>
      <c r="H17" s="357"/>
      <c r="I17" s="365"/>
      <c r="J17" s="404"/>
      <c r="K17" s="358"/>
      <c r="L17" s="405"/>
      <c r="M17" s="359"/>
      <c r="N17" s="360"/>
      <c r="O17" s="360"/>
      <c r="P17" s="360"/>
      <c r="Q17" s="361"/>
      <c r="R17" s="362"/>
      <c r="S17" s="406"/>
      <c r="T17" s="359"/>
      <c r="U17" s="360"/>
      <c r="V17" s="360"/>
      <c r="W17" s="360"/>
      <c r="X17" s="361"/>
      <c r="Y17" s="363"/>
      <c r="Z17" s="364"/>
    </row>
    <row r="18" spans="1:26" x14ac:dyDescent="0.25">
      <c r="A18" s="386">
        <f t="shared" si="0"/>
        <v>0</v>
      </c>
      <c r="B18" s="387">
        <f t="shared" si="1"/>
        <v>0</v>
      </c>
      <c r="E18" s="402">
        <v>8</v>
      </c>
      <c r="F18" s="403"/>
      <c r="G18" s="355"/>
      <c r="H18" s="357"/>
      <c r="I18" s="365"/>
      <c r="J18" s="404"/>
      <c r="K18" s="358"/>
      <c r="L18" s="405"/>
      <c r="M18" s="359"/>
      <c r="N18" s="360"/>
      <c r="O18" s="360"/>
      <c r="P18" s="360"/>
      <c r="Q18" s="361"/>
      <c r="R18" s="362"/>
      <c r="S18" s="406"/>
      <c r="T18" s="359"/>
      <c r="U18" s="360"/>
      <c r="V18" s="360"/>
      <c r="W18" s="360"/>
      <c r="X18" s="361"/>
      <c r="Y18" s="363"/>
      <c r="Z18" s="364"/>
    </row>
    <row r="19" spans="1:26" x14ac:dyDescent="0.25">
      <c r="A19" s="386">
        <f t="shared" si="0"/>
        <v>0</v>
      </c>
      <c r="B19" s="387">
        <f t="shared" si="1"/>
        <v>0</v>
      </c>
      <c r="E19" s="402">
        <v>9</v>
      </c>
      <c r="F19" s="403"/>
      <c r="G19" s="355"/>
      <c r="H19" s="357"/>
      <c r="I19" s="365"/>
      <c r="J19" s="404"/>
      <c r="K19" s="358"/>
      <c r="L19" s="405"/>
      <c r="M19" s="359"/>
      <c r="N19" s="360"/>
      <c r="O19" s="360"/>
      <c r="P19" s="360"/>
      <c r="Q19" s="361"/>
      <c r="R19" s="362"/>
      <c r="S19" s="406"/>
      <c r="T19" s="359"/>
      <c r="U19" s="360"/>
      <c r="V19" s="360"/>
      <c r="W19" s="360"/>
      <c r="X19" s="361"/>
      <c r="Y19" s="363"/>
      <c r="Z19" s="364"/>
    </row>
    <row r="20" spans="1:26" x14ac:dyDescent="0.25">
      <c r="A20" s="386">
        <f t="shared" si="0"/>
        <v>0</v>
      </c>
      <c r="B20" s="387">
        <f t="shared" si="1"/>
        <v>0</v>
      </c>
      <c r="E20" s="402">
        <v>10</v>
      </c>
      <c r="F20" s="403"/>
      <c r="G20" s="355"/>
      <c r="H20" s="357"/>
      <c r="I20" s="365"/>
      <c r="J20" s="404"/>
      <c r="K20" s="358"/>
      <c r="L20" s="405"/>
      <c r="M20" s="359"/>
      <c r="N20" s="360"/>
      <c r="O20" s="360"/>
      <c r="P20" s="360"/>
      <c r="Q20" s="361"/>
      <c r="R20" s="362"/>
      <c r="S20" s="406"/>
      <c r="T20" s="359"/>
      <c r="U20" s="360"/>
      <c r="V20" s="360"/>
      <c r="W20" s="360"/>
      <c r="X20" s="361"/>
      <c r="Y20" s="363"/>
      <c r="Z20" s="364"/>
    </row>
    <row r="21" spans="1:26" x14ac:dyDescent="0.25">
      <c r="A21" s="386">
        <f t="shared" si="0"/>
        <v>0</v>
      </c>
      <c r="B21" s="387">
        <f t="shared" si="1"/>
        <v>0</v>
      </c>
      <c r="E21" s="402">
        <v>11</v>
      </c>
      <c r="F21" s="403"/>
      <c r="G21" s="355"/>
      <c r="H21" s="357"/>
      <c r="I21" s="365"/>
      <c r="J21" s="404"/>
      <c r="K21" s="358"/>
      <c r="L21" s="405"/>
      <c r="M21" s="359"/>
      <c r="N21" s="360"/>
      <c r="O21" s="360"/>
      <c r="P21" s="360"/>
      <c r="Q21" s="361"/>
      <c r="R21" s="362"/>
      <c r="S21" s="406"/>
      <c r="T21" s="359"/>
      <c r="U21" s="360"/>
      <c r="V21" s="360"/>
      <c r="W21" s="360"/>
      <c r="X21" s="361"/>
      <c r="Y21" s="363"/>
      <c r="Z21" s="364"/>
    </row>
    <row r="22" spans="1:26" x14ac:dyDescent="0.25">
      <c r="A22" s="386">
        <f t="shared" si="0"/>
        <v>0</v>
      </c>
      <c r="B22" s="387">
        <f t="shared" si="1"/>
        <v>0</v>
      </c>
      <c r="E22" s="402">
        <v>12</v>
      </c>
      <c r="F22" s="403"/>
      <c r="G22" s="355"/>
      <c r="H22" s="357"/>
      <c r="I22" s="365"/>
      <c r="J22" s="404"/>
      <c r="K22" s="358"/>
      <c r="L22" s="405"/>
      <c r="M22" s="359"/>
      <c r="N22" s="360"/>
      <c r="O22" s="360"/>
      <c r="P22" s="360"/>
      <c r="Q22" s="361"/>
      <c r="R22" s="362"/>
      <c r="S22" s="406"/>
      <c r="T22" s="359"/>
      <c r="U22" s="360"/>
      <c r="V22" s="360"/>
      <c r="W22" s="360"/>
      <c r="X22" s="361"/>
      <c r="Y22" s="363"/>
      <c r="Z22" s="364"/>
    </row>
    <row r="23" spans="1:26" x14ac:dyDescent="0.25">
      <c r="A23" s="386">
        <f t="shared" si="0"/>
        <v>0</v>
      </c>
      <c r="B23" s="387">
        <f t="shared" si="1"/>
        <v>0</v>
      </c>
      <c r="E23" s="402">
        <v>13</v>
      </c>
      <c r="F23" s="403"/>
      <c r="G23" s="355"/>
      <c r="H23" s="357"/>
      <c r="I23" s="365"/>
      <c r="J23" s="404"/>
      <c r="K23" s="358"/>
      <c r="L23" s="405"/>
      <c r="M23" s="359"/>
      <c r="N23" s="360"/>
      <c r="O23" s="360"/>
      <c r="P23" s="360"/>
      <c r="Q23" s="361"/>
      <c r="R23" s="362"/>
      <c r="S23" s="406"/>
      <c r="T23" s="359"/>
      <c r="U23" s="360"/>
      <c r="V23" s="360"/>
      <c r="W23" s="360"/>
      <c r="X23" s="361"/>
      <c r="Y23" s="363"/>
      <c r="Z23" s="364"/>
    </row>
    <row r="24" spans="1:26" x14ac:dyDescent="0.25">
      <c r="A24" s="386">
        <f t="shared" si="0"/>
        <v>0</v>
      </c>
      <c r="B24" s="387">
        <f t="shared" si="1"/>
        <v>0</v>
      </c>
      <c r="E24" s="402">
        <v>14</v>
      </c>
      <c r="F24" s="403"/>
      <c r="G24" s="355"/>
      <c r="H24" s="357"/>
      <c r="I24" s="365"/>
      <c r="J24" s="404"/>
      <c r="K24" s="358"/>
      <c r="L24" s="405"/>
      <c r="M24" s="359"/>
      <c r="N24" s="360"/>
      <c r="O24" s="360"/>
      <c r="P24" s="360"/>
      <c r="Q24" s="361"/>
      <c r="R24" s="362"/>
      <c r="S24" s="406"/>
      <c r="T24" s="359"/>
      <c r="U24" s="360"/>
      <c r="V24" s="360"/>
      <c r="W24" s="360"/>
      <c r="X24" s="361"/>
      <c r="Y24" s="363"/>
      <c r="Z24" s="364"/>
    </row>
    <row r="25" spans="1:26" x14ac:dyDescent="0.25">
      <c r="A25" s="386">
        <f t="shared" si="0"/>
        <v>0</v>
      </c>
      <c r="B25" s="387">
        <f t="shared" si="1"/>
        <v>0</v>
      </c>
      <c r="E25" s="402">
        <v>15</v>
      </c>
      <c r="F25" s="403"/>
      <c r="G25" s="355"/>
      <c r="H25" s="357"/>
      <c r="I25" s="365"/>
      <c r="J25" s="404"/>
      <c r="K25" s="358"/>
      <c r="L25" s="405"/>
      <c r="M25" s="359"/>
      <c r="N25" s="360"/>
      <c r="O25" s="360"/>
      <c r="P25" s="360"/>
      <c r="Q25" s="361"/>
      <c r="R25" s="362"/>
      <c r="S25" s="406"/>
      <c r="T25" s="359"/>
      <c r="U25" s="360"/>
      <c r="V25" s="360"/>
      <c r="W25" s="360"/>
      <c r="X25" s="361"/>
      <c r="Y25" s="363"/>
      <c r="Z25" s="364"/>
    </row>
    <row r="26" spans="1:26" x14ac:dyDescent="0.25">
      <c r="A26" s="386">
        <f t="shared" si="0"/>
        <v>0</v>
      </c>
      <c r="B26" s="387">
        <f t="shared" si="1"/>
        <v>0</v>
      </c>
      <c r="E26" s="402">
        <v>16</v>
      </c>
      <c r="F26" s="403"/>
      <c r="G26" s="355"/>
      <c r="H26" s="357"/>
      <c r="I26" s="365"/>
      <c r="J26" s="404"/>
      <c r="K26" s="358"/>
      <c r="L26" s="405"/>
      <c r="M26" s="359"/>
      <c r="N26" s="360"/>
      <c r="O26" s="360"/>
      <c r="P26" s="360"/>
      <c r="Q26" s="361"/>
      <c r="R26" s="362"/>
      <c r="S26" s="406"/>
      <c r="T26" s="359"/>
      <c r="U26" s="360"/>
      <c r="V26" s="360"/>
      <c r="W26" s="360"/>
      <c r="X26" s="361"/>
      <c r="Y26" s="363"/>
      <c r="Z26" s="364"/>
    </row>
    <row r="27" spans="1:26" x14ac:dyDescent="0.25">
      <c r="A27" s="386">
        <f t="shared" si="0"/>
        <v>0</v>
      </c>
      <c r="B27" s="387">
        <f t="shared" si="1"/>
        <v>0</v>
      </c>
      <c r="E27" s="402">
        <v>17</v>
      </c>
      <c r="F27" s="403"/>
      <c r="G27" s="355"/>
      <c r="H27" s="357"/>
      <c r="I27" s="365"/>
      <c r="J27" s="404"/>
      <c r="K27" s="358"/>
      <c r="L27" s="405"/>
      <c r="M27" s="359"/>
      <c r="N27" s="360"/>
      <c r="O27" s="360"/>
      <c r="P27" s="360"/>
      <c r="Q27" s="361"/>
      <c r="R27" s="362"/>
      <c r="S27" s="406"/>
      <c r="T27" s="359"/>
      <c r="U27" s="360"/>
      <c r="V27" s="360"/>
      <c r="W27" s="360"/>
      <c r="X27" s="361"/>
      <c r="Y27" s="363"/>
      <c r="Z27" s="364"/>
    </row>
    <row r="28" spans="1:26" x14ac:dyDescent="0.25">
      <c r="A28" s="386">
        <f t="shared" si="0"/>
        <v>0</v>
      </c>
      <c r="B28" s="387">
        <f t="shared" si="1"/>
        <v>0</v>
      </c>
      <c r="E28" s="402">
        <v>18</v>
      </c>
      <c r="F28" s="403"/>
      <c r="G28" s="355"/>
      <c r="H28" s="357"/>
      <c r="I28" s="365"/>
      <c r="J28" s="404"/>
      <c r="K28" s="358"/>
      <c r="L28" s="405"/>
      <c r="M28" s="359"/>
      <c r="N28" s="360"/>
      <c r="O28" s="360"/>
      <c r="P28" s="360"/>
      <c r="Q28" s="361"/>
      <c r="R28" s="362"/>
      <c r="S28" s="406"/>
      <c r="T28" s="359"/>
      <c r="U28" s="360"/>
      <c r="V28" s="360"/>
      <c r="W28" s="360"/>
      <c r="X28" s="361"/>
      <c r="Y28" s="363"/>
      <c r="Z28" s="364"/>
    </row>
    <row r="29" spans="1:26" x14ac:dyDescent="0.25">
      <c r="A29" s="386">
        <f t="shared" si="0"/>
        <v>0</v>
      </c>
      <c r="B29" s="387">
        <f t="shared" si="1"/>
        <v>0</v>
      </c>
      <c r="E29" s="402">
        <v>19</v>
      </c>
      <c r="F29" s="403"/>
      <c r="G29" s="355"/>
      <c r="H29" s="357"/>
      <c r="I29" s="365"/>
      <c r="J29" s="404"/>
      <c r="K29" s="358"/>
      <c r="L29" s="405"/>
      <c r="M29" s="359"/>
      <c r="N29" s="360"/>
      <c r="O29" s="360"/>
      <c r="P29" s="360"/>
      <c r="Q29" s="361"/>
      <c r="R29" s="362"/>
      <c r="S29" s="406"/>
      <c r="T29" s="359"/>
      <c r="U29" s="360"/>
      <c r="V29" s="360"/>
      <c r="W29" s="360"/>
      <c r="X29" s="361"/>
      <c r="Y29" s="363"/>
      <c r="Z29" s="364"/>
    </row>
    <row r="30" spans="1:26" x14ac:dyDescent="0.25">
      <c r="A30" s="386">
        <f t="shared" si="0"/>
        <v>0</v>
      </c>
      <c r="B30" s="387">
        <f t="shared" si="1"/>
        <v>0</v>
      </c>
      <c r="E30" s="402">
        <v>20</v>
      </c>
      <c r="F30" s="403"/>
      <c r="G30" s="355"/>
      <c r="H30" s="357"/>
      <c r="I30" s="365"/>
      <c r="J30" s="404"/>
      <c r="K30" s="358"/>
      <c r="L30" s="405"/>
      <c r="M30" s="359"/>
      <c r="N30" s="360"/>
      <c r="O30" s="360"/>
      <c r="P30" s="360"/>
      <c r="Q30" s="361"/>
      <c r="R30" s="362"/>
      <c r="S30" s="406"/>
      <c r="T30" s="359"/>
      <c r="U30" s="360"/>
      <c r="V30" s="360"/>
      <c r="W30" s="360"/>
      <c r="X30" s="361"/>
      <c r="Y30" s="363"/>
      <c r="Z30" s="364"/>
    </row>
    <row r="31" spans="1:26" x14ac:dyDescent="0.25">
      <c r="A31" s="386">
        <f t="shared" si="0"/>
        <v>0</v>
      </c>
      <c r="B31" s="387">
        <f t="shared" si="1"/>
        <v>0</v>
      </c>
      <c r="E31" s="402">
        <v>21</v>
      </c>
      <c r="F31" s="407"/>
      <c r="G31" s="355"/>
      <c r="H31" s="357"/>
      <c r="I31" s="365"/>
      <c r="J31" s="404"/>
      <c r="K31" s="358"/>
      <c r="L31" s="405"/>
      <c r="M31" s="359"/>
      <c r="N31" s="360"/>
      <c r="O31" s="360"/>
      <c r="P31" s="360"/>
      <c r="Q31" s="361"/>
      <c r="R31" s="362"/>
      <c r="S31" s="406"/>
      <c r="T31" s="359"/>
      <c r="U31" s="360"/>
      <c r="V31" s="360"/>
      <c r="W31" s="360"/>
      <c r="X31" s="361"/>
      <c r="Y31" s="363"/>
      <c r="Z31" s="364"/>
    </row>
    <row r="32" spans="1:26" x14ac:dyDescent="0.25">
      <c r="A32" s="386">
        <f t="shared" si="0"/>
        <v>0</v>
      </c>
      <c r="B32" s="387">
        <f t="shared" si="1"/>
        <v>0</v>
      </c>
      <c r="E32" s="402">
        <v>22</v>
      </c>
      <c r="F32" s="407"/>
      <c r="G32" s="355"/>
      <c r="H32" s="357"/>
      <c r="I32" s="365"/>
      <c r="J32" s="404"/>
      <c r="K32" s="358"/>
      <c r="L32" s="405"/>
      <c r="M32" s="359"/>
      <c r="N32" s="360"/>
      <c r="O32" s="360"/>
      <c r="P32" s="360"/>
      <c r="Q32" s="361"/>
      <c r="R32" s="362"/>
      <c r="S32" s="406"/>
      <c r="T32" s="359"/>
      <c r="U32" s="360"/>
      <c r="V32" s="360"/>
      <c r="W32" s="360"/>
      <c r="X32" s="361"/>
      <c r="Y32" s="363"/>
      <c r="Z32" s="364"/>
    </row>
    <row r="33" spans="1:26" x14ac:dyDescent="0.25">
      <c r="A33" s="386">
        <f t="shared" si="0"/>
        <v>0</v>
      </c>
      <c r="B33" s="387">
        <f t="shared" si="1"/>
        <v>0</v>
      </c>
      <c r="E33" s="402">
        <v>23</v>
      </c>
      <c r="F33" s="407"/>
      <c r="G33" s="355"/>
      <c r="H33" s="357"/>
      <c r="I33" s="365"/>
      <c r="J33" s="404"/>
      <c r="K33" s="358"/>
      <c r="L33" s="405"/>
      <c r="M33" s="359"/>
      <c r="N33" s="360"/>
      <c r="O33" s="360"/>
      <c r="P33" s="360"/>
      <c r="Q33" s="361"/>
      <c r="R33" s="362"/>
      <c r="S33" s="406"/>
      <c r="T33" s="359"/>
      <c r="U33" s="360"/>
      <c r="V33" s="360"/>
      <c r="W33" s="360"/>
      <c r="X33" s="361"/>
      <c r="Y33" s="363"/>
      <c r="Z33" s="364"/>
    </row>
    <row r="34" spans="1:26" x14ac:dyDescent="0.25">
      <c r="A34" s="386">
        <f t="shared" si="0"/>
        <v>0</v>
      </c>
      <c r="B34" s="387">
        <f t="shared" si="1"/>
        <v>0</v>
      </c>
      <c r="E34" s="402">
        <v>24</v>
      </c>
      <c r="F34" s="407"/>
      <c r="G34" s="355"/>
      <c r="H34" s="357"/>
      <c r="I34" s="365"/>
      <c r="J34" s="404"/>
      <c r="K34" s="358"/>
      <c r="L34" s="405"/>
      <c r="M34" s="359"/>
      <c r="N34" s="360"/>
      <c r="O34" s="360"/>
      <c r="P34" s="360"/>
      <c r="Q34" s="361"/>
      <c r="R34" s="362"/>
      <c r="S34" s="406"/>
      <c r="T34" s="359"/>
      <c r="U34" s="360"/>
      <c r="V34" s="360"/>
      <c r="W34" s="360"/>
      <c r="X34" s="361"/>
      <c r="Y34" s="363"/>
      <c r="Z34" s="364"/>
    </row>
    <row r="35" spans="1:26" x14ac:dyDescent="0.25">
      <c r="A35" s="386">
        <f t="shared" si="0"/>
        <v>0</v>
      </c>
      <c r="B35" s="387">
        <f t="shared" si="1"/>
        <v>0</v>
      </c>
      <c r="E35" s="402">
        <v>25</v>
      </c>
      <c r="F35" s="407"/>
      <c r="G35" s="355"/>
      <c r="H35" s="357"/>
      <c r="I35" s="365"/>
      <c r="J35" s="404"/>
      <c r="K35" s="358"/>
      <c r="L35" s="405"/>
      <c r="M35" s="359"/>
      <c r="N35" s="360"/>
      <c r="O35" s="360"/>
      <c r="P35" s="360"/>
      <c r="Q35" s="361"/>
      <c r="R35" s="362"/>
      <c r="S35" s="406"/>
      <c r="T35" s="359"/>
      <c r="U35" s="360"/>
      <c r="V35" s="360"/>
      <c r="W35" s="360"/>
      <c r="X35" s="361"/>
      <c r="Y35" s="363"/>
      <c r="Z35" s="364"/>
    </row>
    <row r="36" spans="1:26" x14ac:dyDescent="0.25">
      <c r="A36" s="386">
        <f t="shared" si="0"/>
        <v>0</v>
      </c>
      <c r="B36" s="387">
        <f t="shared" si="1"/>
        <v>0</v>
      </c>
      <c r="E36" s="402">
        <v>26</v>
      </c>
      <c r="F36" s="407"/>
      <c r="G36" s="355"/>
      <c r="H36" s="357"/>
      <c r="I36" s="365"/>
      <c r="J36" s="404"/>
      <c r="K36" s="358"/>
      <c r="L36" s="405"/>
      <c r="M36" s="359"/>
      <c r="N36" s="360"/>
      <c r="O36" s="360"/>
      <c r="P36" s="360"/>
      <c r="Q36" s="361"/>
      <c r="R36" s="362"/>
      <c r="S36" s="406"/>
      <c r="T36" s="359"/>
      <c r="U36" s="360"/>
      <c r="V36" s="360"/>
      <c r="W36" s="360"/>
      <c r="X36" s="361"/>
      <c r="Y36" s="363"/>
      <c r="Z36" s="364"/>
    </row>
    <row r="37" spans="1:26" x14ac:dyDescent="0.25">
      <c r="A37" s="386">
        <f t="shared" si="0"/>
        <v>0</v>
      </c>
      <c r="B37" s="387">
        <f t="shared" si="1"/>
        <v>0</v>
      </c>
      <c r="E37" s="402">
        <v>27</v>
      </c>
      <c r="F37" s="407"/>
      <c r="G37" s="355"/>
      <c r="H37" s="357"/>
      <c r="I37" s="365"/>
      <c r="J37" s="404"/>
      <c r="K37" s="358"/>
      <c r="L37" s="405"/>
      <c r="M37" s="359"/>
      <c r="N37" s="360"/>
      <c r="O37" s="360"/>
      <c r="P37" s="360"/>
      <c r="Q37" s="361"/>
      <c r="R37" s="362"/>
      <c r="S37" s="406"/>
      <c r="T37" s="359"/>
      <c r="U37" s="360"/>
      <c r="V37" s="360"/>
      <c r="W37" s="360"/>
      <c r="X37" s="361"/>
      <c r="Y37" s="363"/>
      <c r="Z37" s="364"/>
    </row>
    <row r="38" spans="1:26" x14ac:dyDescent="0.25">
      <c r="A38" s="386">
        <f t="shared" si="0"/>
        <v>0</v>
      </c>
      <c r="B38" s="387">
        <f t="shared" si="1"/>
        <v>0</v>
      </c>
      <c r="E38" s="402">
        <v>28</v>
      </c>
      <c r="F38" s="407"/>
      <c r="G38" s="355"/>
      <c r="H38" s="357"/>
      <c r="I38" s="365"/>
      <c r="J38" s="404"/>
      <c r="K38" s="358"/>
      <c r="L38" s="405"/>
      <c r="M38" s="359"/>
      <c r="N38" s="360"/>
      <c r="O38" s="360"/>
      <c r="P38" s="360"/>
      <c r="Q38" s="361"/>
      <c r="R38" s="362"/>
      <c r="S38" s="406"/>
      <c r="T38" s="359"/>
      <c r="U38" s="360"/>
      <c r="V38" s="360"/>
      <c r="W38" s="360"/>
      <c r="X38" s="361"/>
      <c r="Y38" s="363"/>
      <c r="Z38" s="364"/>
    </row>
    <row r="39" spans="1:26" x14ac:dyDescent="0.25">
      <c r="A39" s="386">
        <f t="shared" si="0"/>
        <v>0</v>
      </c>
      <c r="B39" s="387">
        <f t="shared" si="1"/>
        <v>0</v>
      </c>
      <c r="E39" s="402">
        <v>29</v>
      </c>
      <c r="F39" s="407"/>
      <c r="G39" s="355"/>
      <c r="H39" s="357"/>
      <c r="I39" s="365"/>
      <c r="J39" s="404"/>
      <c r="K39" s="358"/>
      <c r="L39" s="405"/>
      <c r="M39" s="359"/>
      <c r="N39" s="360"/>
      <c r="O39" s="360"/>
      <c r="P39" s="360"/>
      <c r="Q39" s="361"/>
      <c r="R39" s="362"/>
      <c r="S39" s="406"/>
      <c r="T39" s="359"/>
      <c r="U39" s="360"/>
      <c r="V39" s="360"/>
      <c r="W39" s="360"/>
      <c r="X39" s="361"/>
      <c r="Y39" s="363"/>
      <c r="Z39" s="364"/>
    </row>
    <row r="40" spans="1:26" x14ac:dyDescent="0.25">
      <c r="A40" s="386">
        <f t="shared" si="0"/>
        <v>0</v>
      </c>
      <c r="B40" s="387">
        <f t="shared" si="1"/>
        <v>0</v>
      </c>
      <c r="E40" s="402">
        <v>30</v>
      </c>
      <c r="F40" s="407"/>
      <c r="G40" s="355"/>
      <c r="H40" s="357"/>
      <c r="I40" s="365"/>
      <c r="J40" s="404"/>
      <c r="K40" s="358"/>
      <c r="L40" s="405"/>
      <c r="M40" s="359"/>
      <c r="N40" s="360"/>
      <c r="O40" s="360"/>
      <c r="P40" s="360"/>
      <c r="Q40" s="361"/>
      <c r="R40" s="362"/>
      <c r="S40" s="406"/>
      <c r="T40" s="359"/>
      <c r="U40" s="360"/>
      <c r="V40" s="360"/>
      <c r="W40" s="360"/>
      <c r="X40" s="361"/>
      <c r="Y40" s="363"/>
      <c r="Z40" s="364"/>
    </row>
    <row r="41" spans="1:26" x14ac:dyDescent="0.25">
      <c r="A41" s="386">
        <f t="shared" si="0"/>
        <v>0</v>
      </c>
      <c r="B41" s="387">
        <f t="shared" si="1"/>
        <v>0</v>
      </c>
      <c r="E41" s="402">
        <v>31</v>
      </c>
      <c r="F41" s="407"/>
      <c r="G41" s="355"/>
      <c r="H41" s="357"/>
      <c r="I41" s="365"/>
      <c r="J41" s="404"/>
      <c r="K41" s="358"/>
      <c r="L41" s="405"/>
      <c r="M41" s="359"/>
      <c r="N41" s="360"/>
      <c r="O41" s="360"/>
      <c r="P41" s="360"/>
      <c r="Q41" s="361"/>
      <c r="R41" s="362"/>
      <c r="S41" s="406"/>
      <c r="T41" s="359"/>
      <c r="U41" s="360"/>
      <c r="V41" s="360"/>
      <c r="W41" s="360"/>
      <c r="X41" s="361"/>
      <c r="Y41" s="363"/>
      <c r="Z41" s="364"/>
    </row>
    <row r="42" spans="1:26" x14ac:dyDescent="0.25">
      <c r="A42" s="386">
        <f t="shared" si="0"/>
        <v>0</v>
      </c>
      <c r="B42" s="387">
        <f t="shared" si="1"/>
        <v>0</v>
      </c>
      <c r="E42" s="402">
        <v>32</v>
      </c>
      <c r="F42" s="407"/>
      <c r="G42" s="355"/>
      <c r="H42" s="357"/>
      <c r="I42" s="365"/>
      <c r="J42" s="404"/>
      <c r="K42" s="358"/>
      <c r="L42" s="405"/>
      <c r="M42" s="359"/>
      <c r="N42" s="360"/>
      <c r="O42" s="360"/>
      <c r="P42" s="360"/>
      <c r="Q42" s="361"/>
      <c r="R42" s="362"/>
      <c r="S42" s="406"/>
      <c r="T42" s="359"/>
      <c r="U42" s="360"/>
      <c r="V42" s="360"/>
      <c r="W42" s="360"/>
      <c r="X42" s="361"/>
      <c r="Y42" s="363"/>
      <c r="Z42" s="364"/>
    </row>
    <row r="43" spans="1:26" x14ac:dyDescent="0.25">
      <c r="A43" s="386">
        <f t="shared" si="0"/>
        <v>0</v>
      </c>
      <c r="B43" s="387">
        <f t="shared" si="1"/>
        <v>0</v>
      </c>
      <c r="E43" s="402">
        <v>33</v>
      </c>
      <c r="F43" s="407"/>
      <c r="G43" s="355"/>
      <c r="H43" s="357"/>
      <c r="I43" s="365"/>
      <c r="J43" s="404"/>
      <c r="K43" s="358"/>
      <c r="L43" s="405"/>
      <c r="M43" s="359"/>
      <c r="N43" s="360"/>
      <c r="O43" s="360"/>
      <c r="P43" s="360"/>
      <c r="Q43" s="361"/>
      <c r="R43" s="362"/>
      <c r="S43" s="406"/>
      <c r="T43" s="359"/>
      <c r="U43" s="360"/>
      <c r="V43" s="360"/>
      <c r="W43" s="360"/>
      <c r="X43" s="361"/>
      <c r="Y43" s="363"/>
      <c r="Z43" s="364"/>
    </row>
    <row r="44" spans="1:26" x14ac:dyDescent="0.25">
      <c r="A44" s="386">
        <f t="shared" si="0"/>
        <v>0</v>
      </c>
      <c r="B44" s="387">
        <f t="shared" si="1"/>
        <v>0</v>
      </c>
      <c r="E44" s="402">
        <v>34</v>
      </c>
      <c r="F44" s="407"/>
      <c r="G44" s="355"/>
      <c r="H44" s="357"/>
      <c r="I44" s="365"/>
      <c r="J44" s="404"/>
      <c r="K44" s="358"/>
      <c r="L44" s="405"/>
      <c r="M44" s="359"/>
      <c r="N44" s="360"/>
      <c r="O44" s="360"/>
      <c r="P44" s="360"/>
      <c r="Q44" s="361"/>
      <c r="R44" s="362"/>
      <c r="S44" s="406"/>
      <c r="T44" s="359"/>
      <c r="U44" s="360"/>
      <c r="V44" s="360"/>
      <c r="W44" s="360"/>
      <c r="X44" s="361"/>
      <c r="Y44" s="363"/>
      <c r="Z44" s="364"/>
    </row>
    <row r="45" spans="1:26" x14ac:dyDescent="0.25">
      <c r="A45" s="386">
        <f t="shared" si="0"/>
        <v>0</v>
      </c>
      <c r="B45" s="387">
        <f t="shared" si="1"/>
        <v>0</v>
      </c>
      <c r="E45" s="402">
        <v>35</v>
      </c>
      <c r="F45" s="407"/>
      <c r="G45" s="355"/>
      <c r="H45" s="357"/>
      <c r="I45" s="365"/>
      <c r="J45" s="404"/>
      <c r="K45" s="358"/>
      <c r="L45" s="405"/>
      <c r="M45" s="359"/>
      <c r="N45" s="360"/>
      <c r="O45" s="360"/>
      <c r="P45" s="360"/>
      <c r="Q45" s="361"/>
      <c r="R45" s="362"/>
      <c r="S45" s="406"/>
      <c r="T45" s="359"/>
      <c r="U45" s="360"/>
      <c r="V45" s="360"/>
      <c r="W45" s="360"/>
      <c r="X45" s="361"/>
      <c r="Y45" s="363"/>
      <c r="Z45" s="364"/>
    </row>
    <row r="46" spans="1:26" x14ac:dyDescent="0.25">
      <c r="A46" s="386">
        <f t="shared" si="0"/>
        <v>0</v>
      </c>
      <c r="B46" s="387">
        <f t="shared" si="1"/>
        <v>0</v>
      </c>
      <c r="E46" s="402">
        <v>36</v>
      </c>
      <c r="F46" s="407"/>
      <c r="G46" s="355"/>
      <c r="H46" s="357"/>
      <c r="I46" s="365"/>
      <c r="J46" s="404"/>
      <c r="K46" s="358"/>
      <c r="L46" s="405"/>
      <c r="M46" s="359"/>
      <c r="N46" s="360"/>
      <c r="O46" s="360"/>
      <c r="P46" s="360"/>
      <c r="Q46" s="361"/>
      <c r="R46" s="362"/>
      <c r="S46" s="406"/>
      <c r="T46" s="359"/>
      <c r="U46" s="360"/>
      <c r="V46" s="360"/>
      <c r="W46" s="360"/>
      <c r="X46" s="361"/>
      <c r="Y46" s="363"/>
      <c r="Z46" s="364"/>
    </row>
    <row r="47" spans="1:26" x14ac:dyDescent="0.25">
      <c r="A47" s="386">
        <f t="shared" si="0"/>
        <v>0</v>
      </c>
      <c r="B47" s="387">
        <f t="shared" si="1"/>
        <v>0</v>
      </c>
      <c r="E47" s="402">
        <v>37</v>
      </c>
      <c r="F47" s="407"/>
      <c r="G47" s="355"/>
      <c r="H47" s="357"/>
      <c r="I47" s="365"/>
      <c r="J47" s="404"/>
      <c r="K47" s="358"/>
      <c r="L47" s="405"/>
      <c r="M47" s="359"/>
      <c r="N47" s="360"/>
      <c r="O47" s="360"/>
      <c r="P47" s="360"/>
      <c r="Q47" s="361"/>
      <c r="R47" s="362"/>
      <c r="S47" s="406"/>
      <c r="T47" s="359"/>
      <c r="U47" s="360"/>
      <c r="V47" s="360"/>
      <c r="W47" s="360"/>
      <c r="X47" s="361"/>
      <c r="Y47" s="363"/>
      <c r="Z47" s="364"/>
    </row>
    <row r="48" spans="1:26" x14ac:dyDescent="0.25">
      <c r="A48" s="386">
        <f t="shared" si="0"/>
        <v>0</v>
      </c>
      <c r="B48" s="387">
        <f t="shared" si="1"/>
        <v>0</v>
      </c>
      <c r="E48" s="402">
        <v>38</v>
      </c>
      <c r="F48" s="407"/>
      <c r="G48" s="355"/>
      <c r="H48" s="357"/>
      <c r="I48" s="365"/>
      <c r="J48" s="404"/>
      <c r="K48" s="358"/>
      <c r="L48" s="405"/>
      <c r="M48" s="359"/>
      <c r="N48" s="360"/>
      <c r="O48" s="360"/>
      <c r="P48" s="360"/>
      <c r="Q48" s="361"/>
      <c r="R48" s="362"/>
      <c r="S48" s="406"/>
      <c r="T48" s="359"/>
      <c r="U48" s="360"/>
      <c r="V48" s="360"/>
      <c r="W48" s="360"/>
      <c r="X48" s="361"/>
      <c r="Y48" s="363"/>
      <c r="Z48" s="364"/>
    </row>
    <row r="49" spans="1:26" x14ac:dyDescent="0.25">
      <c r="A49" s="386">
        <f t="shared" si="0"/>
        <v>0</v>
      </c>
      <c r="B49" s="387">
        <f t="shared" si="1"/>
        <v>0</v>
      </c>
      <c r="E49" s="402">
        <v>39</v>
      </c>
      <c r="F49" s="407"/>
      <c r="G49" s="355"/>
      <c r="H49" s="357"/>
      <c r="I49" s="365"/>
      <c r="J49" s="404"/>
      <c r="K49" s="358"/>
      <c r="L49" s="405"/>
      <c r="M49" s="359"/>
      <c r="N49" s="360"/>
      <c r="O49" s="360"/>
      <c r="P49" s="360"/>
      <c r="Q49" s="361"/>
      <c r="R49" s="362"/>
      <c r="S49" s="406"/>
      <c r="T49" s="359"/>
      <c r="U49" s="360"/>
      <c r="V49" s="360"/>
      <c r="W49" s="360"/>
      <c r="X49" s="361"/>
      <c r="Y49" s="363"/>
      <c r="Z49" s="364"/>
    </row>
    <row r="50" spans="1:26" x14ac:dyDescent="0.25">
      <c r="A50" s="386">
        <f t="shared" si="0"/>
        <v>0</v>
      </c>
      <c r="B50" s="387">
        <f t="shared" si="1"/>
        <v>0</v>
      </c>
      <c r="E50" s="402">
        <v>40</v>
      </c>
      <c r="F50" s="407"/>
      <c r="G50" s="355"/>
      <c r="H50" s="357"/>
      <c r="I50" s="365"/>
      <c r="J50" s="404"/>
      <c r="K50" s="358"/>
      <c r="L50" s="405"/>
      <c r="M50" s="359"/>
      <c r="N50" s="360"/>
      <c r="O50" s="360"/>
      <c r="P50" s="360"/>
      <c r="Q50" s="361"/>
      <c r="R50" s="362"/>
      <c r="S50" s="406"/>
      <c r="T50" s="359"/>
      <c r="U50" s="360"/>
      <c r="V50" s="360"/>
      <c r="W50" s="360"/>
      <c r="X50" s="361"/>
      <c r="Y50" s="363"/>
      <c r="Z50" s="364"/>
    </row>
    <row r="51" spans="1:26" x14ac:dyDescent="0.25">
      <c r="A51" s="386">
        <f t="shared" si="0"/>
        <v>0</v>
      </c>
      <c r="B51" s="387">
        <f t="shared" si="1"/>
        <v>0</v>
      </c>
      <c r="E51" s="402">
        <v>41</v>
      </c>
      <c r="F51" s="407"/>
      <c r="G51" s="355"/>
      <c r="H51" s="357"/>
      <c r="I51" s="365"/>
      <c r="J51" s="404"/>
      <c r="K51" s="358"/>
      <c r="L51" s="405"/>
      <c r="M51" s="359"/>
      <c r="N51" s="360"/>
      <c r="O51" s="360"/>
      <c r="P51" s="360"/>
      <c r="Q51" s="361"/>
      <c r="R51" s="362"/>
      <c r="S51" s="406"/>
      <c r="T51" s="359"/>
      <c r="U51" s="360"/>
      <c r="V51" s="360"/>
      <c r="W51" s="360"/>
      <c r="X51" s="361"/>
      <c r="Y51" s="363"/>
      <c r="Z51" s="364"/>
    </row>
    <row r="52" spans="1:26" x14ac:dyDescent="0.25">
      <c r="A52" s="386">
        <f t="shared" si="0"/>
        <v>0</v>
      </c>
      <c r="B52" s="387">
        <f t="shared" si="1"/>
        <v>0</v>
      </c>
      <c r="E52" s="402">
        <v>42</v>
      </c>
      <c r="F52" s="407"/>
      <c r="G52" s="355"/>
      <c r="H52" s="357"/>
      <c r="I52" s="365"/>
      <c r="J52" s="404"/>
      <c r="K52" s="358"/>
      <c r="L52" s="405"/>
      <c r="M52" s="359"/>
      <c r="N52" s="360"/>
      <c r="O52" s="360"/>
      <c r="P52" s="360"/>
      <c r="Q52" s="361"/>
      <c r="R52" s="362"/>
      <c r="S52" s="406"/>
      <c r="T52" s="359"/>
      <c r="U52" s="360"/>
      <c r="V52" s="360"/>
      <c r="W52" s="360"/>
      <c r="X52" s="361"/>
      <c r="Y52" s="363"/>
      <c r="Z52" s="364"/>
    </row>
    <row r="53" spans="1:26" x14ac:dyDescent="0.25">
      <c r="A53" s="386">
        <f t="shared" si="0"/>
        <v>0</v>
      </c>
      <c r="B53" s="387">
        <f t="shared" si="1"/>
        <v>0</v>
      </c>
      <c r="E53" s="402">
        <v>43</v>
      </c>
      <c r="F53" s="407"/>
      <c r="G53" s="355"/>
      <c r="H53" s="357"/>
      <c r="I53" s="365"/>
      <c r="J53" s="404"/>
      <c r="K53" s="358"/>
      <c r="L53" s="405"/>
      <c r="M53" s="359"/>
      <c r="N53" s="360"/>
      <c r="O53" s="360"/>
      <c r="P53" s="360"/>
      <c r="Q53" s="361"/>
      <c r="R53" s="362"/>
      <c r="S53" s="406"/>
      <c r="T53" s="359"/>
      <c r="U53" s="360"/>
      <c r="V53" s="360"/>
      <c r="W53" s="360"/>
      <c r="X53" s="361"/>
      <c r="Y53" s="363"/>
      <c r="Z53" s="364"/>
    </row>
    <row r="54" spans="1:26" x14ac:dyDescent="0.25">
      <c r="A54" s="386">
        <f t="shared" si="0"/>
        <v>0</v>
      </c>
      <c r="B54" s="387">
        <f t="shared" si="1"/>
        <v>0</v>
      </c>
      <c r="E54" s="402">
        <v>44</v>
      </c>
      <c r="F54" s="407"/>
      <c r="G54" s="355"/>
      <c r="H54" s="357"/>
      <c r="I54" s="365"/>
      <c r="J54" s="404"/>
      <c r="K54" s="358"/>
      <c r="L54" s="405"/>
      <c r="M54" s="359"/>
      <c r="N54" s="360"/>
      <c r="O54" s="360"/>
      <c r="P54" s="360"/>
      <c r="Q54" s="361"/>
      <c r="R54" s="362"/>
      <c r="S54" s="406"/>
      <c r="T54" s="359"/>
      <c r="U54" s="360"/>
      <c r="V54" s="360"/>
      <c r="W54" s="360"/>
      <c r="X54" s="361"/>
      <c r="Y54" s="363"/>
      <c r="Z54" s="364"/>
    </row>
    <row r="55" spans="1:26" x14ac:dyDescent="0.25">
      <c r="A55" s="386">
        <f t="shared" si="0"/>
        <v>0</v>
      </c>
      <c r="B55" s="387">
        <f t="shared" si="1"/>
        <v>0</v>
      </c>
      <c r="E55" s="402">
        <v>45</v>
      </c>
      <c r="F55" s="407"/>
      <c r="G55" s="355"/>
      <c r="H55" s="357"/>
      <c r="I55" s="365"/>
      <c r="J55" s="404"/>
      <c r="K55" s="358"/>
      <c r="L55" s="405"/>
      <c r="M55" s="359"/>
      <c r="N55" s="360"/>
      <c r="O55" s="360"/>
      <c r="P55" s="360"/>
      <c r="Q55" s="361"/>
      <c r="R55" s="362"/>
      <c r="S55" s="406"/>
      <c r="T55" s="359"/>
      <c r="U55" s="360"/>
      <c r="V55" s="360"/>
      <c r="W55" s="360"/>
      <c r="X55" s="361"/>
      <c r="Y55" s="363"/>
      <c r="Z55" s="364"/>
    </row>
    <row r="56" spans="1:26" x14ac:dyDescent="0.25">
      <c r="A56" s="386">
        <f t="shared" si="0"/>
        <v>0</v>
      </c>
      <c r="B56" s="387">
        <f t="shared" si="1"/>
        <v>0</v>
      </c>
      <c r="E56" s="402">
        <v>46</v>
      </c>
      <c r="F56" s="407"/>
      <c r="G56" s="355"/>
      <c r="H56" s="357"/>
      <c r="I56" s="365"/>
      <c r="J56" s="404"/>
      <c r="K56" s="358"/>
      <c r="L56" s="405"/>
      <c r="M56" s="359"/>
      <c r="N56" s="360"/>
      <c r="O56" s="360"/>
      <c r="P56" s="360"/>
      <c r="Q56" s="361"/>
      <c r="R56" s="362"/>
      <c r="S56" s="406"/>
      <c r="T56" s="359"/>
      <c r="U56" s="360"/>
      <c r="V56" s="360"/>
      <c r="W56" s="360"/>
      <c r="X56" s="361"/>
      <c r="Y56" s="363"/>
      <c r="Z56" s="364"/>
    </row>
    <row r="57" spans="1:26" x14ac:dyDescent="0.25">
      <c r="A57" s="386">
        <f t="shared" si="0"/>
        <v>0</v>
      </c>
      <c r="B57" s="387">
        <f t="shared" si="1"/>
        <v>0</v>
      </c>
      <c r="E57" s="402">
        <v>47</v>
      </c>
      <c r="F57" s="407"/>
      <c r="G57" s="355"/>
      <c r="H57" s="357"/>
      <c r="I57" s="365"/>
      <c r="J57" s="404"/>
      <c r="K57" s="358"/>
      <c r="L57" s="405"/>
      <c r="M57" s="359"/>
      <c r="N57" s="360"/>
      <c r="O57" s="360"/>
      <c r="P57" s="360"/>
      <c r="Q57" s="361"/>
      <c r="R57" s="362"/>
      <c r="S57" s="406"/>
      <c r="T57" s="359"/>
      <c r="U57" s="360"/>
      <c r="V57" s="360"/>
      <c r="W57" s="360"/>
      <c r="X57" s="361"/>
      <c r="Y57" s="363"/>
      <c r="Z57" s="364"/>
    </row>
    <row r="58" spans="1:26" x14ac:dyDescent="0.25">
      <c r="A58" s="386">
        <f t="shared" si="0"/>
        <v>0</v>
      </c>
      <c r="B58" s="387">
        <f t="shared" si="1"/>
        <v>0</v>
      </c>
      <c r="E58" s="402">
        <v>48</v>
      </c>
      <c r="F58" s="407"/>
      <c r="G58" s="355"/>
      <c r="H58" s="357"/>
      <c r="I58" s="365"/>
      <c r="J58" s="404"/>
      <c r="K58" s="358"/>
      <c r="L58" s="405"/>
      <c r="M58" s="359"/>
      <c r="N58" s="360"/>
      <c r="O58" s="360"/>
      <c r="P58" s="360"/>
      <c r="Q58" s="361"/>
      <c r="R58" s="362"/>
      <c r="S58" s="406"/>
      <c r="T58" s="359"/>
      <c r="U58" s="360"/>
      <c r="V58" s="360"/>
      <c r="W58" s="360"/>
      <c r="X58" s="361"/>
      <c r="Y58" s="363"/>
      <c r="Z58" s="364"/>
    </row>
    <row r="59" spans="1:26" x14ac:dyDescent="0.25">
      <c r="A59" s="386">
        <f t="shared" si="0"/>
        <v>0</v>
      </c>
      <c r="B59" s="387">
        <f t="shared" si="1"/>
        <v>0</v>
      </c>
      <c r="E59" s="402">
        <v>49</v>
      </c>
      <c r="F59" s="407"/>
      <c r="G59" s="355"/>
      <c r="H59" s="357"/>
      <c r="I59" s="365"/>
      <c r="J59" s="404"/>
      <c r="K59" s="358"/>
      <c r="L59" s="405"/>
      <c r="M59" s="359"/>
      <c r="N59" s="360"/>
      <c r="O59" s="360"/>
      <c r="P59" s="360"/>
      <c r="Q59" s="361"/>
      <c r="R59" s="362"/>
      <c r="S59" s="406"/>
      <c r="T59" s="359"/>
      <c r="U59" s="360"/>
      <c r="V59" s="360"/>
      <c r="W59" s="360"/>
      <c r="X59" s="361"/>
      <c r="Y59" s="363"/>
      <c r="Z59" s="364"/>
    </row>
    <row r="60" spans="1:26" x14ac:dyDescent="0.25">
      <c r="A60" s="386">
        <f t="shared" si="0"/>
        <v>0</v>
      </c>
      <c r="B60" s="387">
        <f t="shared" si="1"/>
        <v>0</v>
      </c>
      <c r="E60" s="402">
        <v>50</v>
      </c>
      <c r="F60" s="407"/>
      <c r="G60" s="355"/>
      <c r="H60" s="357"/>
      <c r="I60" s="365"/>
      <c r="J60" s="404"/>
      <c r="K60" s="358"/>
      <c r="L60" s="405"/>
      <c r="M60" s="359"/>
      <c r="N60" s="360"/>
      <c r="O60" s="360"/>
      <c r="P60" s="360"/>
      <c r="Q60" s="361"/>
      <c r="R60" s="362"/>
      <c r="S60" s="406"/>
      <c r="T60" s="359"/>
      <c r="U60" s="360"/>
      <c r="V60" s="360"/>
      <c r="W60" s="360"/>
      <c r="X60" s="361"/>
      <c r="Y60" s="363"/>
      <c r="Z60" s="364"/>
    </row>
    <row r="61" spans="1:26" x14ac:dyDescent="0.25">
      <c r="A61" s="386">
        <f t="shared" si="0"/>
        <v>0</v>
      </c>
      <c r="B61" s="387">
        <f t="shared" si="1"/>
        <v>0</v>
      </c>
      <c r="E61" s="402">
        <v>51</v>
      </c>
      <c r="F61" s="407"/>
      <c r="G61" s="355"/>
      <c r="H61" s="357"/>
      <c r="I61" s="365"/>
      <c r="J61" s="404"/>
      <c r="K61" s="358"/>
      <c r="L61" s="405"/>
      <c r="M61" s="359"/>
      <c r="N61" s="360"/>
      <c r="O61" s="360"/>
      <c r="P61" s="360"/>
      <c r="Q61" s="361"/>
      <c r="R61" s="362"/>
      <c r="S61" s="406"/>
      <c r="T61" s="359"/>
      <c r="U61" s="360"/>
      <c r="V61" s="360"/>
      <c r="W61" s="360"/>
      <c r="X61" s="361"/>
      <c r="Y61" s="363"/>
      <c r="Z61" s="364"/>
    </row>
    <row r="62" spans="1:26" x14ac:dyDescent="0.25">
      <c r="A62" s="386">
        <f t="shared" si="0"/>
        <v>0</v>
      </c>
      <c r="B62" s="387">
        <f t="shared" si="1"/>
        <v>0</v>
      </c>
      <c r="E62" s="402">
        <v>52</v>
      </c>
      <c r="F62" s="407"/>
      <c r="G62" s="355"/>
      <c r="H62" s="357"/>
      <c r="I62" s="365"/>
      <c r="J62" s="404"/>
      <c r="K62" s="358"/>
      <c r="L62" s="405"/>
      <c r="M62" s="359"/>
      <c r="N62" s="360"/>
      <c r="O62" s="360"/>
      <c r="P62" s="360"/>
      <c r="Q62" s="361"/>
      <c r="R62" s="362"/>
      <c r="S62" s="406"/>
      <c r="T62" s="359"/>
      <c r="U62" s="360"/>
      <c r="V62" s="360"/>
      <c r="W62" s="360"/>
      <c r="X62" s="361"/>
      <c r="Y62" s="363"/>
      <c r="Z62" s="364"/>
    </row>
    <row r="63" spans="1:26" x14ac:dyDescent="0.25">
      <c r="A63" s="386">
        <f t="shared" si="0"/>
        <v>0</v>
      </c>
      <c r="B63" s="387">
        <f t="shared" si="1"/>
        <v>0</v>
      </c>
      <c r="E63" s="402">
        <v>53</v>
      </c>
      <c r="F63" s="407"/>
      <c r="G63" s="355"/>
      <c r="H63" s="357"/>
      <c r="I63" s="365"/>
      <c r="J63" s="404"/>
      <c r="K63" s="358"/>
      <c r="L63" s="405"/>
      <c r="M63" s="359"/>
      <c r="N63" s="360"/>
      <c r="O63" s="360"/>
      <c r="P63" s="360"/>
      <c r="Q63" s="361"/>
      <c r="R63" s="362"/>
      <c r="S63" s="406"/>
      <c r="T63" s="359"/>
      <c r="U63" s="360"/>
      <c r="V63" s="360"/>
      <c r="W63" s="360"/>
      <c r="X63" s="361"/>
      <c r="Y63" s="363"/>
      <c r="Z63" s="364"/>
    </row>
    <row r="64" spans="1:26" x14ac:dyDescent="0.25">
      <c r="A64" s="386">
        <f t="shared" si="0"/>
        <v>0</v>
      </c>
      <c r="B64" s="387">
        <f t="shared" si="1"/>
        <v>0</v>
      </c>
      <c r="E64" s="402">
        <v>54</v>
      </c>
      <c r="F64" s="407"/>
      <c r="G64" s="355"/>
      <c r="H64" s="357"/>
      <c r="I64" s="365"/>
      <c r="J64" s="404"/>
      <c r="K64" s="358"/>
      <c r="L64" s="405"/>
      <c r="M64" s="359"/>
      <c r="N64" s="360"/>
      <c r="O64" s="360"/>
      <c r="P64" s="360"/>
      <c r="Q64" s="361"/>
      <c r="R64" s="362"/>
      <c r="S64" s="406"/>
      <c r="T64" s="359"/>
      <c r="U64" s="360"/>
      <c r="V64" s="360"/>
      <c r="W64" s="360"/>
      <c r="X64" s="361"/>
      <c r="Y64" s="363"/>
      <c r="Z64" s="364"/>
    </row>
    <row r="65" spans="1:26" x14ac:dyDescent="0.25">
      <c r="A65" s="386">
        <f t="shared" si="0"/>
        <v>0</v>
      </c>
      <c r="B65" s="387">
        <f t="shared" si="1"/>
        <v>0</v>
      </c>
      <c r="E65" s="402">
        <v>55</v>
      </c>
      <c r="F65" s="407"/>
      <c r="G65" s="355"/>
      <c r="H65" s="357"/>
      <c r="I65" s="365"/>
      <c r="J65" s="404"/>
      <c r="K65" s="358"/>
      <c r="L65" s="405"/>
      <c r="M65" s="359"/>
      <c r="N65" s="360"/>
      <c r="O65" s="360"/>
      <c r="P65" s="360"/>
      <c r="Q65" s="361"/>
      <c r="R65" s="362"/>
      <c r="S65" s="406"/>
      <c r="T65" s="359"/>
      <c r="U65" s="360"/>
      <c r="V65" s="360"/>
      <c r="W65" s="360"/>
      <c r="X65" s="361"/>
      <c r="Y65" s="363"/>
      <c r="Z65" s="364"/>
    </row>
    <row r="66" spans="1:26" x14ac:dyDescent="0.25">
      <c r="A66" s="386">
        <f t="shared" si="0"/>
        <v>0</v>
      </c>
      <c r="B66" s="387">
        <f t="shared" si="1"/>
        <v>0</v>
      </c>
      <c r="E66" s="402">
        <v>56</v>
      </c>
      <c r="F66" s="407"/>
      <c r="G66" s="355"/>
      <c r="H66" s="357"/>
      <c r="I66" s="365"/>
      <c r="J66" s="404"/>
      <c r="K66" s="358"/>
      <c r="L66" s="405"/>
      <c r="M66" s="359"/>
      <c r="N66" s="360"/>
      <c r="O66" s="360"/>
      <c r="P66" s="360"/>
      <c r="Q66" s="361"/>
      <c r="R66" s="362"/>
      <c r="S66" s="406"/>
      <c r="T66" s="359"/>
      <c r="U66" s="360"/>
      <c r="V66" s="360"/>
      <c r="W66" s="360"/>
      <c r="X66" s="361"/>
      <c r="Y66" s="363"/>
      <c r="Z66" s="364"/>
    </row>
    <row r="67" spans="1:26" x14ac:dyDescent="0.25">
      <c r="A67" s="386">
        <f t="shared" si="0"/>
        <v>0</v>
      </c>
      <c r="B67" s="387">
        <f t="shared" si="1"/>
        <v>0</v>
      </c>
      <c r="E67" s="402">
        <v>57</v>
      </c>
      <c r="F67" s="407"/>
      <c r="G67" s="355"/>
      <c r="H67" s="357"/>
      <c r="I67" s="365"/>
      <c r="J67" s="404"/>
      <c r="K67" s="358"/>
      <c r="L67" s="405"/>
      <c r="M67" s="359"/>
      <c r="N67" s="360"/>
      <c r="O67" s="360"/>
      <c r="P67" s="360"/>
      <c r="Q67" s="361"/>
      <c r="R67" s="362"/>
      <c r="S67" s="406"/>
      <c r="T67" s="359"/>
      <c r="U67" s="360"/>
      <c r="V67" s="360"/>
      <c r="W67" s="360"/>
      <c r="X67" s="361"/>
      <c r="Y67" s="363"/>
      <c r="Z67" s="364"/>
    </row>
    <row r="68" spans="1:26" x14ac:dyDescent="0.25">
      <c r="A68" s="386">
        <f t="shared" si="0"/>
        <v>0</v>
      </c>
      <c r="B68" s="387">
        <f t="shared" si="1"/>
        <v>0</v>
      </c>
      <c r="E68" s="402">
        <v>58</v>
      </c>
      <c r="F68" s="407"/>
      <c r="G68" s="355"/>
      <c r="H68" s="357"/>
      <c r="I68" s="365"/>
      <c r="J68" s="404"/>
      <c r="K68" s="358"/>
      <c r="L68" s="405"/>
      <c r="M68" s="359"/>
      <c r="N68" s="360"/>
      <c r="O68" s="360"/>
      <c r="P68" s="360"/>
      <c r="Q68" s="361"/>
      <c r="R68" s="362"/>
      <c r="S68" s="406"/>
      <c r="T68" s="359"/>
      <c r="U68" s="360"/>
      <c r="V68" s="360"/>
      <c r="W68" s="360"/>
      <c r="X68" s="361"/>
      <c r="Y68" s="363"/>
      <c r="Z68" s="364"/>
    </row>
    <row r="69" spans="1:26" x14ac:dyDescent="0.25">
      <c r="A69" s="386">
        <f t="shared" si="0"/>
        <v>0</v>
      </c>
      <c r="B69" s="387">
        <f t="shared" si="1"/>
        <v>0</v>
      </c>
      <c r="E69" s="402">
        <v>59</v>
      </c>
      <c r="F69" s="407"/>
      <c r="G69" s="355"/>
      <c r="H69" s="357"/>
      <c r="I69" s="365"/>
      <c r="J69" s="404"/>
      <c r="K69" s="358"/>
      <c r="L69" s="405"/>
      <c r="M69" s="359"/>
      <c r="N69" s="360"/>
      <c r="O69" s="360"/>
      <c r="P69" s="360"/>
      <c r="Q69" s="361"/>
      <c r="R69" s="362"/>
      <c r="S69" s="406"/>
      <c r="T69" s="359"/>
      <c r="U69" s="360"/>
      <c r="V69" s="360"/>
      <c r="W69" s="360"/>
      <c r="X69" s="361"/>
      <c r="Y69" s="363"/>
      <c r="Z69" s="364"/>
    </row>
    <row r="70" spans="1:26" x14ac:dyDescent="0.25">
      <c r="A70" s="386">
        <f t="shared" si="0"/>
        <v>0</v>
      </c>
      <c r="B70" s="387">
        <f t="shared" si="1"/>
        <v>0</v>
      </c>
      <c r="E70" s="402">
        <v>60</v>
      </c>
      <c r="F70" s="407"/>
      <c r="G70" s="355"/>
      <c r="H70" s="357"/>
      <c r="I70" s="365"/>
      <c r="J70" s="404"/>
      <c r="K70" s="358"/>
      <c r="L70" s="405"/>
      <c r="M70" s="359"/>
      <c r="N70" s="360"/>
      <c r="O70" s="360"/>
      <c r="P70" s="360"/>
      <c r="Q70" s="361"/>
      <c r="R70" s="362"/>
      <c r="S70" s="406"/>
      <c r="T70" s="359"/>
      <c r="U70" s="360"/>
      <c r="V70" s="360"/>
      <c r="W70" s="360"/>
      <c r="X70" s="361"/>
      <c r="Y70" s="363"/>
      <c r="Z70" s="364"/>
    </row>
    <row r="71" spans="1:26" x14ac:dyDescent="0.25">
      <c r="A71" s="386">
        <f t="shared" si="0"/>
        <v>0</v>
      </c>
      <c r="B71" s="387">
        <f t="shared" si="1"/>
        <v>0</v>
      </c>
      <c r="E71" s="402">
        <v>61</v>
      </c>
      <c r="F71" s="407"/>
      <c r="G71" s="355"/>
      <c r="H71" s="357"/>
      <c r="I71" s="365"/>
      <c r="J71" s="404"/>
      <c r="K71" s="358"/>
      <c r="L71" s="405"/>
      <c r="M71" s="359"/>
      <c r="N71" s="360"/>
      <c r="O71" s="360"/>
      <c r="P71" s="360"/>
      <c r="Q71" s="361"/>
      <c r="R71" s="362"/>
      <c r="S71" s="406"/>
      <c r="T71" s="359"/>
      <c r="U71" s="360"/>
      <c r="V71" s="360"/>
      <c r="W71" s="360"/>
      <c r="X71" s="361"/>
      <c r="Y71" s="363"/>
      <c r="Z71" s="364"/>
    </row>
    <row r="72" spans="1:26" x14ac:dyDescent="0.25">
      <c r="A72" s="386">
        <f t="shared" si="0"/>
        <v>0</v>
      </c>
      <c r="B72" s="387">
        <f t="shared" si="1"/>
        <v>0</v>
      </c>
      <c r="E72" s="402">
        <v>62</v>
      </c>
      <c r="F72" s="407"/>
      <c r="G72" s="355"/>
      <c r="H72" s="357"/>
      <c r="I72" s="365"/>
      <c r="J72" s="404"/>
      <c r="K72" s="358"/>
      <c r="L72" s="405"/>
      <c r="M72" s="359"/>
      <c r="N72" s="360"/>
      <c r="O72" s="360"/>
      <c r="P72" s="360"/>
      <c r="Q72" s="361"/>
      <c r="R72" s="362"/>
      <c r="S72" s="406"/>
      <c r="T72" s="359"/>
      <c r="U72" s="360"/>
      <c r="V72" s="360"/>
      <c r="W72" s="360"/>
      <c r="X72" s="361"/>
      <c r="Y72" s="363"/>
      <c r="Z72" s="364"/>
    </row>
    <row r="73" spans="1:26" x14ac:dyDescent="0.25">
      <c r="A73" s="386">
        <f t="shared" si="0"/>
        <v>0</v>
      </c>
      <c r="B73" s="387">
        <f t="shared" si="1"/>
        <v>0</v>
      </c>
      <c r="E73" s="402">
        <v>63</v>
      </c>
      <c r="F73" s="407"/>
      <c r="G73" s="355"/>
      <c r="H73" s="357"/>
      <c r="I73" s="365"/>
      <c r="J73" s="404"/>
      <c r="K73" s="358"/>
      <c r="L73" s="405"/>
      <c r="M73" s="359"/>
      <c r="N73" s="360"/>
      <c r="O73" s="360"/>
      <c r="P73" s="360"/>
      <c r="Q73" s="361"/>
      <c r="R73" s="362"/>
      <c r="S73" s="406"/>
      <c r="T73" s="359"/>
      <c r="U73" s="360"/>
      <c r="V73" s="360"/>
      <c r="W73" s="360"/>
      <c r="X73" s="361"/>
      <c r="Y73" s="363"/>
      <c r="Z73" s="364"/>
    </row>
    <row r="74" spans="1:26" x14ac:dyDescent="0.25">
      <c r="A74" s="386">
        <f t="shared" si="0"/>
        <v>0</v>
      </c>
      <c r="B74" s="387">
        <f t="shared" si="1"/>
        <v>0</v>
      </c>
      <c r="E74" s="402">
        <v>64</v>
      </c>
      <c r="F74" s="407"/>
      <c r="G74" s="355"/>
      <c r="H74" s="357"/>
      <c r="I74" s="365"/>
      <c r="J74" s="404"/>
      <c r="K74" s="358"/>
      <c r="L74" s="405"/>
      <c r="M74" s="359"/>
      <c r="N74" s="360"/>
      <c r="O74" s="360"/>
      <c r="P74" s="360"/>
      <c r="Q74" s="361"/>
      <c r="R74" s="362"/>
      <c r="S74" s="406"/>
      <c r="T74" s="359"/>
      <c r="U74" s="360"/>
      <c r="V74" s="360"/>
      <c r="W74" s="360"/>
      <c r="X74" s="361"/>
      <c r="Y74" s="363"/>
      <c r="Z74" s="364"/>
    </row>
    <row r="75" spans="1:26" x14ac:dyDescent="0.25">
      <c r="A75" s="386">
        <f t="shared" si="0"/>
        <v>0</v>
      </c>
      <c r="B75" s="387">
        <f t="shared" si="1"/>
        <v>0</v>
      </c>
      <c r="E75" s="402">
        <v>65</v>
      </c>
      <c r="F75" s="407"/>
      <c r="G75" s="355"/>
      <c r="H75" s="357"/>
      <c r="I75" s="365"/>
      <c r="J75" s="404"/>
      <c r="K75" s="358"/>
      <c r="L75" s="405"/>
      <c r="M75" s="359"/>
      <c r="N75" s="360"/>
      <c r="O75" s="360"/>
      <c r="P75" s="360"/>
      <c r="Q75" s="361"/>
      <c r="R75" s="362"/>
      <c r="S75" s="406"/>
      <c r="T75" s="359"/>
      <c r="U75" s="360"/>
      <c r="V75" s="360"/>
      <c r="W75" s="360"/>
      <c r="X75" s="361"/>
      <c r="Y75" s="363"/>
      <c r="Z75" s="364"/>
    </row>
    <row r="76" spans="1:26" x14ac:dyDescent="0.25">
      <c r="A76" s="386">
        <f t="shared" ref="A76:A90" si="2">H76-K76</f>
        <v>0</v>
      </c>
      <c r="B76" s="387">
        <f t="shared" ref="B76:B90" si="3">H76+L76</f>
        <v>0</v>
      </c>
      <c r="E76" s="402">
        <v>66</v>
      </c>
      <c r="F76" s="407"/>
      <c r="G76" s="355"/>
      <c r="H76" s="357"/>
      <c r="I76" s="365"/>
      <c r="J76" s="404"/>
      <c r="K76" s="358"/>
      <c r="L76" s="405"/>
      <c r="M76" s="359"/>
      <c r="N76" s="360"/>
      <c r="O76" s="360"/>
      <c r="P76" s="360"/>
      <c r="Q76" s="361"/>
      <c r="R76" s="362"/>
      <c r="S76" s="406"/>
      <c r="T76" s="359"/>
      <c r="U76" s="360"/>
      <c r="V76" s="360"/>
      <c r="W76" s="360"/>
      <c r="X76" s="361"/>
      <c r="Y76" s="363"/>
      <c r="Z76" s="364"/>
    </row>
    <row r="77" spans="1:26" x14ac:dyDescent="0.25">
      <c r="A77" s="386">
        <f t="shared" si="2"/>
        <v>0</v>
      </c>
      <c r="B77" s="387">
        <f t="shared" si="3"/>
        <v>0</v>
      </c>
      <c r="E77" s="402">
        <v>67</v>
      </c>
      <c r="F77" s="407"/>
      <c r="G77" s="355"/>
      <c r="H77" s="357"/>
      <c r="I77" s="365"/>
      <c r="J77" s="404"/>
      <c r="K77" s="358"/>
      <c r="L77" s="405"/>
      <c r="M77" s="359"/>
      <c r="N77" s="360"/>
      <c r="O77" s="360"/>
      <c r="P77" s="360"/>
      <c r="Q77" s="361"/>
      <c r="R77" s="362"/>
      <c r="S77" s="406"/>
      <c r="T77" s="359"/>
      <c r="U77" s="360"/>
      <c r="V77" s="360"/>
      <c r="W77" s="360"/>
      <c r="X77" s="361"/>
      <c r="Y77" s="363"/>
      <c r="Z77" s="364"/>
    </row>
    <row r="78" spans="1:26" x14ac:dyDescent="0.25">
      <c r="A78" s="386">
        <f t="shared" si="2"/>
        <v>0</v>
      </c>
      <c r="B78" s="387">
        <f t="shared" si="3"/>
        <v>0</v>
      </c>
      <c r="E78" s="402">
        <v>68</v>
      </c>
      <c r="F78" s="407"/>
      <c r="G78" s="355"/>
      <c r="H78" s="357"/>
      <c r="I78" s="365"/>
      <c r="J78" s="404"/>
      <c r="K78" s="358"/>
      <c r="L78" s="405"/>
      <c r="M78" s="359"/>
      <c r="N78" s="360"/>
      <c r="O78" s="360"/>
      <c r="P78" s="360"/>
      <c r="Q78" s="361"/>
      <c r="R78" s="362"/>
      <c r="S78" s="406"/>
      <c r="T78" s="359"/>
      <c r="U78" s="360"/>
      <c r="V78" s="360"/>
      <c r="W78" s="360"/>
      <c r="X78" s="361"/>
      <c r="Y78" s="363"/>
      <c r="Z78" s="364"/>
    </row>
    <row r="79" spans="1:26" x14ac:dyDescent="0.25">
      <c r="A79" s="386">
        <f t="shared" si="2"/>
        <v>0</v>
      </c>
      <c r="B79" s="387">
        <f t="shared" si="3"/>
        <v>0</v>
      </c>
      <c r="E79" s="402">
        <v>69</v>
      </c>
      <c r="F79" s="407"/>
      <c r="G79" s="355"/>
      <c r="H79" s="357"/>
      <c r="I79" s="365"/>
      <c r="J79" s="404"/>
      <c r="K79" s="358"/>
      <c r="L79" s="405"/>
      <c r="M79" s="359"/>
      <c r="N79" s="360"/>
      <c r="O79" s="360"/>
      <c r="P79" s="360"/>
      <c r="Q79" s="361"/>
      <c r="R79" s="362"/>
      <c r="S79" s="406"/>
      <c r="T79" s="359"/>
      <c r="U79" s="360"/>
      <c r="V79" s="360"/>
      <c r="W79" s="360"/>
      <c r="X79" s="361"/>
      <c r="Y79" s="363"/>
      <c r="Z79" s="364"/>
    </row>
    <row r="80" spans="1:26" x14ac:dyDescent="0.25">
      <c r="A80" s="386">
        <f t="shared" si="2"/>
        <v>0</v>
      </c>
      <c r="B80" s="387">
        <f t="shared" si="3"/>
        <v>0</v>
      </c>
      <c r="E80" s="402">
        <v>70</v>
      </c>
      <c r="F80" s="407"/>
      <c r="G80" s="355"/>
      <c r="H80" s="357"/>
      <c r="I80" s="365"/>
      <c r="J80" s="404"/>
      <c r="K80" s="358"/>
      <c r="L80" s="405"/>
      <c r="M80" s="359"/>
      <c r="N80" s="360"/>
      <c r="O80" s="360"/>
      <c r="P80" s="360"/>
      <c r="Q80" s="361"/>
      <c r="R80" s="362"/>
      <c r="S80" s="406"/>
      <c r="T80" s="359"/>
      <c r="U80" s="360"/>
      <c r="V80" s="360"/>
      <c r="W80" s="360"/>
      <c r="X80" s="361"/>
      <c r="Y80" s="363"/>
      <c r="Z80" s="364"/>
    </row>
    <row r="81" spans="1:26" x14ac:dyDescent="0.25">
      <c r="A81" s="386">
        <f t="shared" si="2"/>
        <v>0</v>
      </c>
      <c r="B81" s="387">
        <f t="shared" si="3"/>
        <v>0</v>
      </c>
      <c r="E81" s="402">
        <v>71</v>
      </c>
      <c r="F81" s="407"/>
      <c r="G81" s="355"/>
      <c r="H81" s="357"/>
      <c r="I81" s="365"/>
      <c r="J81" s="404"/>
      <c r="K81" s="358"/>
      <c r="L81" s="405"/>
      <c r="M81" s="359"/>
      <c r="N81" s="360"/>
      <c r="O81" s="360"/>
      <c r="P81" s="360"/>
      <c r="Q81" s="361"/>
      <c r="R81" s="362"/>
      <c r="S81" s="406"/>
      <c r="T81" s="359"/>
      <c r="U81" s="360"/>
      <c r="V81" s="360"/>
      <c r="W81" s="360"/>
      <c r="X81" s="361"/>
      <c r="Y81" s="363"/>
      <c r="Z81" s="364"/>
    </row>
    <row r="82" spans="1:26" x14ac:dyDescent="0.25">
      <c r="A82" s="386">
        <f t="shared" si="2"/>
        <v>0</v>
      </c>
      <c r="B82" s="387">
        <f t="shared" si="3"/>
        <v>0</v>
      </c>
      <c r="E82" s="402">
        <v>72</v>
      </c>
      <c r="F82" s="407"/>
      <c r="G82" s="355"/>
      <c r="H82" s="357"/>
      <c r="I82" s="365"/>
      <c r="J82" s="404"/>
      <c r="K82" s="358"/>
      <c r="L82" s="405"/>
      <c r="M82" s="359"/>
      <c r="N82" s="360"/>
      <c r="O82" s="360"/>
      <c r="P82" s="360"/>
      <c r="Q82" s="361"/>
      <c r="R82" s="362"/>
      <c r="S82" s="406"/>
      <c r="T82" s="359"/>
      <c r="U82" s="360"/>
      <c r="V82" s="360"/>
      <c r="W82" s="360"/>
      <c r="X82" s="361"/>
      <c r="Y82" s="363"/>
      <c r="Z82" s="364"/>
    </row>
    <row r="83" spans="1:26" x14ac:dyDescent="0.25">
      <c r="A83" s="386">
        <f t="shared" si="2"/>
        <v>0</v>
      </c>
      <c r="B83" s="387">
        <f t="shared" si="3"/>
        <v>0</v>
      </c>
      <c r="E83" s="402">
        <v>73</v>
      </c>
      <c r="F83" s="407"/>
      <c r="G83" s="355"/>
      <c r="H83" s="357"/>
      <c r="I83" s="365"/>
      <c r="J83" s="404"/>
      <c r="K83" s="358"/>
      <c r="L83" s="405"/>
      <c r="M83" s="359"/>
      <c r="N83" s="360"/>
      <c r="O83" s="360"/>
      <c r="P83" s="360"/>
      <c r="Q83" s="361"/>
      <c r="R83" s="362"/>
      <c r="S83" s="406"/>
      <c r="T83" s="359"/>
      <c r="U83" s="360"/>
      <c r="V83" s="360"/>
      <c r="W83" s="360"/>
      <c r="X83" s="361"/>
      <c r="Y83" s="363"/>
      <c r="Z83" s="364"/>
    </row>
    <row r="84" spans="1:26" x14ac:dyDescent="0.25">
      <c r="A84" s="386">
        <f t="shared" si="2"/>
        <v>0</v>
      </c>
      <c r="B84" s="387">
        <f t="shared" si="3"/>
        <v>0</v>
      </c>
      <c r="E84" s="402">
        <v>74</v>
      </c>
      <c r="F84" s="407"/>
      <c r="G84" s="355"/>
      <c r="H84" s="357"/>
      <c r="I84" s="365"/>
      <c r="J84" s="404"/>
      <c r="K84" s="358"/>
      <c r="L84" s="405"/>
      <c r="M84" s="359"/>
      <c r="N84" s="360"/>
      <c r="O84" s="360"/>
      <c r="P84" s="360"/>
      <c r="Q84" s="361"/>
      <c r="R84" s="362"/>
      <c r="S84" s="406"/>
      <c r="T84" s="359"/>
      <c r="U84" s="360"/>
      <c r="V84" s="360"/>
      <c r="W84" s="360"/>
      <c r="X84" s="361"/>
      <c r="Y84" s="363"/>
      <c r="Z84" s="364"/>
    </row>
    <row r="85" spans="1:26" x14ac:dyDescent="0.25">
      <c r="A85" s="386">
        <f t="shared" si="2"/>
        <v>0</v>
      </c>
      <c r="B85" s="387">
        <f t="shared" si="3"/>
        <v>0</v>
      </c>
      <c r="E85" s="402">
        <v>75</v>
      </c>
      <c r="F85" s="407"/>
      <c r="G85" s="355"/>
      <c r="H85" s="357"/>
      <c r="I85" s="365"/>
      <c r="J85" s="404"/>
      <c r="K85" s="358"/>
      <c r="L85" s="405"/>
      <c r="M85" s="359"/>
      <c r="N85" s="360"/>
      <c r="O85" s="360"/>
      <c r="P85" s="360"/>
      <c r="Q85" s="361"/>
      <c r="R85" s="362"/>
      <c r="S85" s="406"/>
      <c r="T85" s="359"/>
      <c r="U85" s="360"/>
      <c r="V85" s="360"/>
      <c r="W85" s="360"/>
      <c r="X85" s="361"/>
      <c r="Y85" s="363"/>
      <c r="Z85" s="364"/>
    </row>
    <row r="86" spans="1:26" x14ac:dyDescent="0.25">
      <c r="A86" s="386">
        <f t="shared" si="2"/>
        <v>0</v>
      </c>
      <c r="B86" s="387">
        <f t="shared" si="3"/>
        <v>0</v>
      </c>
      <c r="E86" s="402">
        <v>76</v>
      </c>
      <c r="F86" s="407"/>
      <c r="G86" s="355"/>
      <c r="H86" s="357"/>
      <c r="I86" s="365"/>
      <c r="J86" s="404"/>
      <c r="K86" s="358"/>
      <c r="L86" s="405"/>
      <c r="M86" s="359"/>
      <c r="N86" s="360"/>
      <c r="O86" s="360"/>
      <c r="P86" s="360"/>
      <c r="Q86" s="361"/>
      <c r="R86" s="362"/>
      <c r="S86" s="406"/>
      <c r="T86" s="359"/>
      <c r="U86" s="360"/>
      <c r="V86" s="360"/>
      <c r="W86" s="360"/>
      <c r="X86" s="361"/>
      <c r="Y86" s="363"/>
      <c r="Z86" s="364"/>
    </row>
    <row r="87" spans="1:26" x14ac:dyDescent="0.25">
      <c r="A87" s="386">
        <f t="shared" si="2"/>
        <v>0</v>
      </c>
      <c r="B87" s="387">
        <f t="shared" si="3"/>
        <v>0</v>
      </c>
      <c r="E87" s="402">
        <v>77</v>
      </c>
      <c r="F87" s="407"/>
      <c r="G87" s="355"/>
      <c r="H87" s="357"/>
      <c r="I87" s="365"/>
      <c r="J87" s="404"/>
      <c r="K87" s="358"/>
      <c r="L87" s="405"/>
      <c r="M87" s="359"/>
      <c r="N87" s="360"/>
      <c r="O87" s="360"/>
      <c r="P87" s="360"/>
      <c r="Q87" s="361"/>
      <c r="R87" s="362"/>
      <c r="S87" s="406"/>
      <c r="T87" s="359"/>
      <c r="U87" s="360"/>
      <c r="V87" s="360"/>
      <c r="W87" s="360"/>
      <c r="X87" s="361"/>
      <c r="Y87" s="363"/>
      <c r="Z87" s="364"/>
    </row>
    <row r="88" spans="1:26" x14ac:dyDescent="0.25">
      <c r="A88" s="386">
        <f t="shared" si="2"/>
        <v>0</v>
      </c>
      <c r="B88" s="387">
        <f t="shared" si="3"/>
        <v>0</v>
      </c>
      <c r="E88" s="402">
        <v>78</v>
      </c>
      <c r="F88" s="407"/>
      <c r="G88" s="355"/>
      <c r="H88" s="357"/>
      <c r="I88" s="365"/>
      <c r="J88" s="404"/>
      <c r="K88" s="358"/>
      <c r="L88" s="405"/>
      <c r="M88" s="359"/>
      <c r="N88" s="360"/>
      <c r="O88" s="360"/>
      <c r="P88" s="360"/>
      <c r="Q88" s="361"/>
      <c r="R88" s="362"/>
      <c r="S88" s="406"/>
      <c r="T88" s="359"/>
      <c r="U88" s="360"/>
      <c r="V88" s="360"/>
      <c r="W88" s="360"/>
      <c r="X88" s="361"/>
      <c r="Y88" s="363"/>
      <c r="Z88" s="364"/>
    </row>
    <row r="89" spans="1:26" x14ac:dyDescent="0.25">
      <c r="A89" s="386">
        <f t="shared" si="2"/>
        <v>0</v>
      </c>
      <c r="B89" s="387">
        <f t="shared" si="3"/>
        <v>0</v>
      </c>
      <c r="E89" s="402">
        <v>79</v>
      </c>
      <c r="F89" s="407"/>
      <c r="G89" s="355"/>
      <c r="H89" s="357"/>
      <c r="I89" s="365"/>
      <c r="J89" s="404"/>
      <c r="K89" s="358"/>
      <c r="L89" s="405"/>
      <c r="M89" s="359"/>
      <c r="N89" s="360"/>
      <c r="O89" s="360"/>
      <c r="P89" s="360"/>
      <c r="Q89" s="361"/>
      <c r="R89" s="362"/>
      <c r="S89" s="406"/>
      <c r="T89" s="359"/>
      <c r="U89" s="360"/>
      <c r="V89" s="360"/>
      <c r="W89" s="360"/>
      <c r="X89" s="361"/>
      <c r="Y89" s="363"/>
      <c r="Z89" s="364"/>
    </row>
    <row r="90" spans="1:26" ht="15.75" thickBot="1" x14ac:dyDescent="0.3">
      <c r="A90" s="408">
        <f t="shared" si="2"/>
        <v>0</v>
      </c>
      <c r="B90" s="409">
        <f t="shared" si="3"/>
        <v>0</v>
      </c>
      <c r="E90" s="410">
        <v>80</v>
      </c>
      <c r="F90" s="411"/>
      <c r="G90" s="412"/>
      <c r="H90" s="413"/>
      <c r="I90" s="414"/>
      <c r="J90" s="415"/>
      <c r="K90" s="416"/>
      <c r="L90" s="417"/>
      <c r="M90" s="418"/>
      <c r="N90" s="419"/>
      <c r="O90" s="419"/>
      <c r="P90" s="419"/>
      <c r="Q90" s="420"/>
      <c r="R90" s="421"/>
      <c r="S90" s="422"/>
      <c r="T90" s="418"/>
      <c r="U90" s="419"/>
      <c r="V90" s="419"/>
      <c r="W90" s="419"/>
      <c r="X90" s="420"/>
      <c r="Y90" s="423"/>
      <c r="Z90" s="424"/>
    </row>
    <row r="91" spans="1:26" ht="15" customHeight="1" thickBot="1" x14ac:dyDescent="0.3">
      <c r="E91" s="661" t="s">
        <v>154</v>
      </c>
      <c r="F91" s="662"/>
      <c r="G91" s="662"/>
      <c r="H91" s="662"/>
      <c r="I91" s="662"/>
      <c r="J91" s="662"/>
      <c r="K91" s="662"/>
      <c r="L91" s="662"/>
      <c r="M91" s="662"/>
      <c r="N91" s="662"/>
      <c r="O91" s="662"/>
      <c r="P91" s="662"/>
      <c r="Q91" s="662"/>
      <c r="R91" s="662"/>
      <c r="S91" s="662"/>
      <c r="T91" s="662"/>
      <c r="U91" s="662"/>
      <c r="V91" s="662"/>
      <c r="W91" s="662"/>
      <c r="X91" s="662"/>
      <c r="Y91" s="662"/>
      <c r="Z91" s="663"/>
    </row>
    <row r="92" spans="1:26" ht="15" customHeight="1" x14ac:dyDescent="0.25">
      <c r="E92" s="664" t="s">
        <v>155</v>
      </c>
      <c r="F92" s="665"/>
      <c r="G92" s="665"/>
      <c r="H92" s="665"/>
      <c r="I92" s="665"/>
      <c r="J92" s="665" t="s">
        <v>156</v>
      </c>
      <c r="K92" s="665"/>
      <c r="L92" s="665"/>
      <c r="M92" s="665"/>
      <c r="N92" s="665" t="s">
        <v>157</v>
      </c>
      <c r="O92" s="665"/>
      <c r="P92" s="665"/>
      <c r="Q92" s="665"/>
      <c r="R92" s="665"/>
      <c r="S92" s="665"/>
      <c r="T92" s="665"/>
      <c r="U92" s="665" t="s">
        <v>184</v>
      </c>
      <c r="V92" s="665"/>
      <c r="W92" s="665"/>
      <c r="X92" s="665"/>
      <c r="Y92" s="665"/>
      <c r="Z92" s="666"/>
    </row>
    <row r="93" spans="1:26" ht="15" customHeight="1" x14ac:dyDescent="0.25">
      <c r="E93" s="653" t="s">
        <v>159</v>
      </c>
      <c r="F93" s="654"/>
      <c r="G93" s="654"/>
      <c r="H93" s="654"/>
      <c r="I93" s="654"/>
      <c r="J93" s="655"/>
      <c r="K93" s="655"/>
      <c r="L93" s="655"/>
      <c r="M93" s="655"/>
      <c r="N93" s="656"/>
      <c r="O93" s="656"/>
      <c r="P93" s="656"/>
      <c r="Q93" s="656"/>
      <c r="R93" s="656"/>
      <c r="S93" s="656"/>
      <c r="T93" s="656"/>
      <c r="U93" s="657"/>
      <c r="V93" s="657"/>
      <c r="W93" s="657"/>
      <c r="X93" s="657"/>
      <c r="Y93" s="657"/>
      <c r="Z93" s="658"/>
    </row>
    <row r="94" spans="1:26" ht="26.45" customHeight="1" x14ac:dyDescent="0.25">
      <c r="E94" s="659" t="s">
        <v>160</v>
      </c>
      <c r="F94" s="660"/>
      <c r="G94" s="660"/>
      <c r="H94" s="660"/>
      <c r="I94" s="660"/>
      <c r="J94" s="655"/>
      <c r="K94" s="655"/>
      <c r="L94" s="655"/>
      <c r="M94" s="655"/>
      <c r="N94" s="656"/>
      <c r="O94" s="656"/>
      <c r="P94" s="656"/>
      <c r="Q94" s="656"/>
      <c r="R94" s="656"/>
      <c r="S94" s="656"/>
      <c r="T94" s="656"/>
      <c r="U94" s="657"/>
      <c r="V94" s="657"/>
      <c r="W94" s="657"/>
      <c r="X94" s="657"/>
      <c r="Y94" s="657"/>
      <c r="Z94" s="658"/>
    </row>
    <row r="95" spans="1:26" ht="15" customHeight="1" x14ac:dyDescent="0.25">
      <c r="E95" s="659" t="s">
        <v>161</v>
      </c>
      <c r="F95" s="660"/>
      <c r="G95" s="660"/>
      <c r="H95" s="660"/>
      <c r="I95" s="660"/>
      <c r="J95" s="655"/>
      <c r="K95" s="655"/>
      <c r="L95" s="655"/>
      <c r="M95" s="655"/>
      <c r="N95" s="656"/>
      <c r="O95" s="656"/>
      <c r="P95" s="656"/>
      <c r="Q95" s="656"/>
      <c r="R95" s="656"/>
      <c r="S95" s="656"/>
      <c r="T95" s="656"/>
      <c r="U95" s="657"/>
      <c r="V95" s="657"/>
      <c r="W95" s="657"/>
      <c r="X95" s="657"/>
      <c r="Y95" s="657"/>
      <c r="Z95" s="658"/>
    </row>
    <row r="96" spans="1:26" ht="15" customHeight="1" thickBot="1" x14ac:dyDescent="0.3">
      <c r="E96" s="626" t="s">
        <v>162</v>
      </c>
      <c r="F96" s="627"/>
      <c r="G96" s="627"/>
      <c r="H96" s="627"/>
      <c r="I96" s="627"/>
      <c r="J96" s="627"/>
      <c r="K96" s="627"/>
      <c r="L96" s="627"/>
      <c r="M96" s="627"/>
      <c r="N96" s="627"/>
      <c r="O96" s="627"/>
      <c r="P96" s="627"/>
      <c r="Q96" s="627"/>
      <c r="R96" s="627"/>
      <c r="S96" s="627"/>
      <c r="T96" s="627"/>
      <c r="U96" s="627"/>
      <c r="V96" s="627"/>
      <c r="W96" s="627"/>
      <c r="X96" s="627"/>
      <c r="Y96" s="627"/>
      <c r="Z96" s="628"/>
    </row>
    <row r="97" ht="19.5" customHeight="1" x14ac:dyDescent="0.25"/>
  </sheetData>
  <sheetProtection formatCells="0"/>
  <mergeCells count="26">
    <mergeCell ref="E96:Z96"/>
    <mergeCell ref="E93:I93"/>
    <mergeCell ref="E95:I95"/>
    <mergeCell ref="E92:I92"/>
    <mergeCell ref="J92:M92"/>
    <mergeCell ref="U92:Z92"/>
    <mergeCell ref="U93:Z93"/>
    <mergeCell ref="U95:Z95"/>
    <mergeCell ref="J93:M93"/>
    <mergeCell ref="J95:M95"/>
    <mergeCell ref="N92:T92"/>
    <mergeCell ref="N93:T93"/>
    <mergeCell ref="N95:T95"/>
    <mergeCell ref="E94:I94"/>
    <mergeCell ref="J94:M94"/>
    <mergeCell ref="N94:T94"/>
    <mergeCell ref="E91:Z91"/>
    <mergeCell ref="H1:T3"/>
    <mergeCell ref="H4:K4"/>
    <mergeCell ref="P4:R4"/>
    <mergeCell ref="U94:Z94"/>
    <mergeCell ref="A9:B9"/>
    <mergeCell ref="K9:L9"/>
    <mergeCell ref="M9:S9"/>
    <mergeCell ref="T9:Z9"/>
    <mergeCell ref="W4:Y4"/>
  </mergeCells>
  <conditionalFormatting sqref="M11:Q90">
    <cfRule type="containsBlanks" dxfId="18" priority="26">
      <formula>LEN(TRIM(M11))=0</formula>
    </cfRule>
    <cfRule type="cellIs" dxfId="17" priority="27" operator="between">
      <formula>$A11</formula>
      <formula>$B11</formula>
    </cfRule>
    <cfRule type="cellIs" dxfId="16" priority="28" operator="equal">
      <formula>"A"</formula>
    </cfRule>
    <cfRule type="cellIs" dxfId="15" priority="29" operator="notBetween">
      <formula>$A11</formula>
      <formula>$B11</formula>
    </cfRule>
    <cfRule type="cellIs" dxfId="14" priority="30" operator="equal">
      <formula>"R"</formula>
    </cfRule>
  </conditionalFormatting>
  <conditionalFormatting sqref="T11:T90">
    <cfRule type="cellIs" dxfId="13" priority="25" operator="between">
      <formula>$A11</formula>
      <formula>$B11</formula>
    </cfRule>
    <cfRule type="containsBlanks" dxfId="12" priority="21">
      <formula>LEN(TRIM(T11))=0</formula>
    </cfRule>
    <cfRule type="cellIs" dxfId="11" priority="22" operator="equal">
      <formula>"R"</formula>
    </cfRule>
    <cfRule type="cellIs" dxfId="10" priority="23" operator="equal">
      <formula>"A"</formula>
    </cfRule>
    <cfRule type="cellIs" dxfId="9" priority="24" operator="notBetween">
      <formula>$A11</formula>
      <formula>$B11</formula>
    </cfRule>
  </conditionalFormatting>
  <conditionalFormatting sqref="U11:W90">
    <cfRule type="cellIs" dxfId="8" priority="10" operator="between">
      <formula>$A11</formula>
      <formula>$B11</formula>
    </cfRule>
  </conditionalFormatting>
  <conditionalFormatting sqref="U11:X90">
    <cfRule type="containsBlanks" dxfId="7" priority="1">
      <formula>LEN(TRIM(U11))=0</formula>
    </cfRule>
    <cfRule type="cellIs" dxfId="6" priority="2" operator="equal">
      <formula>"R"</formula>
    </cfRule>
    <cfRule type="cellIs" dxfId="5" priority="3" operator="equal">
      <formula>"A"</formula>
    </cfRule>
    <cfRule type="cellIs" dxfId="4" priority="5" operator="notBetween">
      <formula>$A11</formula>
      <formula>$B11</formula>
    </cfRule>
  </conditionalFormatting>
  <conditionalFormatting sqref="X11:X90">
    <cfRule type="cellIs" dxfId="3" priority="4" operator="between">
      <formula>$A11</formula>
      <formula>$B11</formula>
    </cfRule>
  </conditionalFormatting>
  <dataValidations count="1">
    <dataValidation type="list" allowBlank="1" showInputMessage="1" showErrorMessage="1" sqref="G11:G90" xr:uid="{94BCC82C-D112-4EBA-8ED4-73C730849EDB}">
      <formula1>"Attribute, Variable"</formula1>
    </dataValidation>
  </dataValidations>
  <printOptions horizontalCentered="1"/>
  <pageMargins left="0.75" right="0.75" top="1" bottom="1" header="0.5" footer="0.5"/>
  <pageSetup scale="53" orientation="portrait" r:id="rId1"/>
  <headerFooter alignWithMargins="0">
    <oddFooter>&amp;RQMS-GFORM-029
REV.&amp;KFF0000 AC
&amp;K000000ECO No. &amp;KFF00001002483</oddFooter>
  </headerFooter>
  <rowBreaks count="1" manualBreakCount="1">
    <brk id="44" min="4" max="2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0">
    <tabColor rgb="FFFF0000"/>
    <pageSetUpPr fitToPage="1"/>
  </sheetPr>
  <dimension ref="A1:K51"/>
  <sheetViews>
    <sheetView workbookViewId="0">
      <selection activeCell="G7" sqref="G7"/>
    </sheetView>
  </sheetViews>
  <sheetFormatPr defaultColWidth="9.140625" defaultRowHeight="12.75" x14ac:dyDescent="0.2"/>
  <cols>
    <col min="1" max="1" width="5.85546875" style="8" customWidth="1"/>
    <col min="2" max="2" width="32.7109375" style="8" customWidth="1"/>
    <col min="3" max="3" width="15.140625" style="8" customWidth="1"/>
    <col min="4" max="4" width="11.85546875" style="8" customWidth="1"/>
    <col min="5" max="5" width="4.85546875" style="8" bestFit="1" customWidth="1"/>
    <col min="6" max="6" width="6.85546875" style="8" customWidth="1"/>
    <col min="7" max="9" width="11.85546875" style="8" customWidth="1"/>
    <col min="10" max="11" width="4.140625" style="8" customWidth="1"/>
    <col min="12" max="12" width="5.85546875" style="8" customWidth="1"/>
    <col min="13" max="16384" width="9.140625" style="8"/>
  </cols>
  <sheetData>
    <row r="1" spans="2:11" ht="25.5" customHeight="1" x14ac:dyDescent="0.3">
      <c r="B1" s="690" t="s">
        <v>185</v>
      </c>
      <c r="C1" s="690"/>
      <c r="D1" s="690"/>
      <c r="E1" s="690"/>
      <c r="F1" s="690"/>
      <c r="G1" s="690"/>
      <c r="H1" s="690"/>
      <c r="I1" s="690"/>
      <c r="J1" s="690"/>
      <c r="K1" s="690"/>
    </row>
    <row r="2" spans="2:11" ht="12" customHeight="1" x14ac:dyDescent="0.2">
      <c r="B2" s="135" t="s">
        <v>186</v>
      </c>
      <c r="C2" s="692"/>
      <c r="D2" s="692"/>
      <c r="E2" s="692"/>
      <c r="F2" s="692"/>
      <c r="G2" s="110" t="s">
        <v>187</v>
      </c>
      <c r="H2" s="694"/>
      <c r="I2" s="694"/>
      <c r="J2" s="694"/>
      <c r="K2" s="694"/>
    </row>
    <row r="3" spans="2:11" x14ac:dyDescent="0.2">
      <c r="B3" s="126" t="s">
        <v>188</v>
      </c>
      <c r="C3" s="692"/>
      <c r="D3" s="692"/>
      <c r="E3" s="692"/>
      <c r="F3" s="692"/>
      <c r="G3" s="120" t="s">
        <v>189</v>
      </c>
      <c r="H3" s="695"/>
      <c r="I3" s="695"/>
      <c r="J3" s="695"/>
      <c r="K3" s="695"/>
    </row>
    <row r="4" spans="2:11" ht="12" customHeight="1" x14ac:dyDescent="0.2">
      <c r="B4" s="135" t="s">
        <v>190</v>
      </c>
      <c r="C4" s="692"/>
      <c r="D4" s="692"/>
      <c r="E4" s="692"/>
      <c r="F4" s="692"/>
      <c r="G4" s="15" t="s">
        <v>191</v>
      </c>
      <c r="I4" s="693"/>
      <c r="J4" s="693"/>
      <c r="K4" s="693"/>
    </row>
    <row r="5" spans="2:11" ht="12" customHeight="1" x14ac:dyDescent="0.2">
      <c r="B5" s="136" t="s">
        <v>192</v>
      </c>
      <c r="C5" s="692"/>
      <c r="D5" s="692"/>
      <c r="E5" s="692"/>
      <c r="F5" s="692"/>
      <c r="G5" s="15" t="s">
        <v>193</v>
      </c>
      <c r="H5" s="18"/>
      <c r="I5" s="693"/>
      <c r="J5" s="693"/>
      <c r="K5" s="693"/>
    </row>
    <row r="6" spans="2:11" x14ac:dyDescent="0.2">
      <c r="B6" s="691" t="s">
        <v>194</v>
      </c>
      <c r="C6" s="691"/>
      <c r="D6" s="691"/>
      <c r="E6" s="691"/>
      <c r="F6" s="691"/>
      <c r="G6" s="121"/>
      <c r="H6" s="122"/>
      <c r="I6" s="122"/>
      <c r="J6" s="122"/>
      <c r="K6" s="123"/>
    </row>
    <row r="7" spans="2:11" s="116" customFormat="1" ht="27" customHeight="1" x14ac:dyDescent="0.2">
      <c r="B7" s="696" t="s">
        <v>195</v>
      </c>
      <c r="C7" s="697"/>
      <c r="D7" s="114" t="s">
        <v>196</v>
      </c>
      <c r="E7" s="114" t="s">
        <v>197</v>
      </c>
      <c r="F7" s="124" t="s">
        <v>198</v>
      </c>
      <c r="G7" s="698" t="s">
        <v>199</v>
      </c>
      <c r="H7" s="699"/>
      <c r="I7" s="697"/>
      <c r="J7" s="113" t="s">
        <v>182</v>
      </c>
      <c r="K7" s="115" t="s">
        <v>200</v>
      </c>
    </row>
    <row r="8" spans="2:11" s="56" customFormat="1" ht="15.75" x14ac:dyDescent="0.25">
      <c r="B8" s="680"/>
      <c r="C8" s="681"/>
      <c r="D8" s="117"/>
      <c r="E8" s="119"/>
      <c r="F8" s="119"/>
      <c r="G8" s="680"/>
      <c r="H8" s="682"/>
      <c r="I8" s="681"/>
      <c r="J8" s="119"/>
      <c r="K8" s="119"/>
    </row>
    <row r="9" spans="2:11" s="56" customFormat="1" ht="15.75" x14ac:dyDescent="0.25">
      <c r="B9" s="680"/>
      <c r="C9" s="681"/>
      <c r="D9" s="117"/>
      <c r="E9" s="119"/>
      <c r="F9" s="119"/>
      <c r="G9" s="680"/>
      <c r="H9" s="682"/>
      <c r="I9" s="681"/>
      <c r="J9" s="119"/>
      <c r="K9" s="119"/>
    </row>
    <row r="10" spans="2:11" s="56" customFormat="1" ht="15.75" x14ac:dyDescent="0.25">
      <c r="B10" s="680"/>
      <c r="C10" s="681"/>
      <c r="D10" s="117"/>
      <c r="E10" s="119"/>
      <c r="F10" s="119"/>
      <c r="G10" s="680"/>
      <c r="H10" s="682"/>
      <c r="I10" s="681"/>
      <c r="J10" s="119"/>
      <c r="K10" s="119"/>
    </row>
    <row r="11" spans="2:11" s="56" customFormat="1" ht="15.75" x14ac:dyDescent="0.25">
      <c r="B11" s="680"/>
      <c r="C11" s="681"/>
      <c r="D11" s="117"/>
      <c r="E11" s="119"/>
      <c r="F11" s="119"/>
      <c r="G11" s="680"/>
      <c r="H11" s="682"/>
      <c r="I11" s="681"/>
      <c r="J11" s="119"/>
      <c r="K11" s="119"/>
    </row>
    <row r="12" spans="2:11" s="56" customFormat="1" ht="15.75" x14ac:dyDescent="0.25">
      <c r="B12" s="680"/>
      <c r="C12" s="681"/>
      <c r="D12" s="117"/>
      <c r="E12" s="119"/>
      <c r="F12" s="119"/>
      <c r="G12" s="680"/>
      <c r="H12" s="682"/>
      <c r="I12" s="681"/>
      <c r="J12" s="119"/>
      <c r="K12" s="119"/>
    </row>
    <row r="13" spans="2:11" s="56" customFormat="1" ht="15.75" x14ac:dyDescent="0.25">
      <c r="B13" s="680"/>
      <c r="C13" s="681"/>
      <c r="D13" s="117"/>
      <c r="E13" s="119"/>
      <c r="F13" s="119"/>
      <c r="G13" s="680"/>
      <c r="H13" s="682"/>
      <c r="I13" s="681"/>
      <c r="J13" s="119"/>
      <c r="K13" s="119"/>
    </row>
    <row r="14" spans="2:11" s="56" customFormat="1" ht="15.75" x14ac:dyDescent="0.25">
      <c r="B14" s="680"/>
      <c r="C14" s="681"/>
      <c r="D14" s="117"/>
      <c r="E14" s="119"/>
      <c r="F14" s="119"/>
      <c r="G14" s="680"/>
      <c r="H14" s="682"/>
      <c r="I14" s="681"/>
      <c r="J14" s="119"/>
      <c r="K14" s="119"/>
    </row>
    <row r="15" spans="2:11" s="56" customFormat="1" ht="15.75" x14ac:dyDescent="0.25">
      <c r="B15" s="680"/>
      <c r="C15" s="681"/>
      <c r="D15" s="117"/>
      <c r="E15" s="119"/>
      <c r="F15" s="119"/>
      <c r="G15" s="680"/>
      <c r="H15" s="682"/>
      <c r="I15" s="681"/>
      <c r="J15" s="119"/>
      <c r="K15" s="119"/>
    </row>
    <row r="16" spans="2:11" s="56" customFormat="1" ht="15.75" x14ac:dyDescent="0.25">
      <c r="B16" s="680"/>
      <c r="C16" s="681"/>
      <c r="D16" s="117"/>
      <c r="E16" s="119"/>
      <c r="F16" s="119"/>
      <c r="G16" s="680"/>
      <c r="H16" s="682"/>
      <c r="I16" s="681"/>
      <c r="J16" s="119"/>
      <c r="K16" s="119"/>
    </row>
    <row r="17" spans="2:11" s="56" customFormat="1" ht="15.75" x14ac:dyDescent="0.25">
      <c r="B17" s="680"/>
      <c r="C17" s="681"/>
      <c r="D17" s="117"/>
      <c r="E17" s="119"/>
      <c r="F17" s="119"/>
      <c r="G17" s="680"/>
      <c r="H17" s="682"/>
      <c r="I17" s="681"/>
      <c r="J17" s="119"/>
      <c r="K17" s="119"/>
    </row>
    <row r="18" spans="2:11" s="56" customFormat="1" ht="15.75" x14ac:dyDescent="0.25">
      <c r="B18" s="680"/>
      <c r="C18" s="681"/>
      <c r="D18" s="117"/>
      <c r="E18" s="119"/>
      <c r="F18" s="119"/>
      <c r="G18" s="680"/>
      <c r="H18" s="682"/>
      <c r="I18" s="681"/>
      <c r="J18" s="119"/>
      <c r="K18" s="119"/>
    </row>
    <row r="19" spans="2:11" s="56" customFormat="1" ht="15.75" x14ac:dyDescent="0.25">
      <c r="B19" s="680"/>
      <c r="C19" s="681"/>
      <c r="D19" s="117"/>
      <c r="E19" s="119"/>
      <c r="F19" s="119"/>
      <c r="G19" s="680"/>
      <c r="H19" s="682"/>
      <c r="I19" s="681"/>
      <c r="J19" s="119"/>
      <c r="K19" s="119"/>
    </row>
    <row r="20" spans="2:11" s="56" customFormat="1" ht="15.75" x14ac:dyDescent="0.25">
      <c r="B20" s="680"/>
      <c r="C20" s="681"/>
      <c r="D20" s="117"/>
      <c r="E20" s="119"/>
      <c r="F20" s="119"/>
      <c r="G20" s="680"/>
      <c r="H20" s="682"/>
      <c r="I20" s="681"/>
      <c r="J20" s="119"/>
      <c r="K20" s="119"/>
    </row>
    <row r="21" spans="2:11" s="56" customFormat="1" ht="15.75" x14ac:dyDescent="0.25">
      <c r="B21" s="680"/>
      <c r="C21" s="681"/>
      <c r="D21" s="117"/>
      <c r="E21" s="119"/>
      <c r="F21" s="119"/>
      <c r="G21" s="680"/>
      <c r="H21" s="682"/>
      <c r="I21" s="681"/>
      <c r="J21" s="119"/>
      <c r="K21" s="119"/>
    </row>
    <row r="22" spans="2:11" s="56" customFormat="1" ht="15.75" x14ac:dyDescent="0.25">
      <c r="B22" s="680"/>
      <c r="C22" s="681"/>
      <c r="D22" s="117"/>
      <c r="E22" s="119"/>
      <c r="F22" s="119"/>
      <c r="G22" s="680"/>
      <c r="H22" s="682"/>
      <c r="I22" s="681"/>
      <c r="J22" s="119"/>
      <c r="K22" s="119"/>
    </row>
    <row r="23" spans="2:11" s="56" customFormat="1" ht="15.75" x14ac:dyDescent="0.25">
      <c r="B23" s="680"/>
      <c r="C23" s="681"/>
      <c r="D23" s="117"/>
      <c r="E23" s="119"/>
      <c r="F23" s="119"/>
      <c r="G23" s="680"/>
      <c r="H23" s="682"/>
      <c r="I23" s="681"/>
      <c r="J23" s="119"/>
      <c r="K23" s="119"/>
    </row>
    <row r="24" spans="2:11" s="56" customFormat="1" ht="15.75" x14ac:dyDescent="0.25">
      <c r="B24" s="680"/>
      <c r="C24" s="681"/>
      <c r="D24" s="117"/>
      <c r="E24" s="119"/>
      <c r="F24" s="119"/>
      <c r="G24" s="680"/>
      <c r="H24" s="682"/>
      <c r="I24" s="681"/>
      <c r="J24" s="119"/>
      <c r="K24" s="119"/>
    </row>
    <row r="25" spans="2:11" s="56" customFormat="1" ht="15.75" x14ac:dyDescent="0.25">
      <c r="B25" s="680"/>
      <c r="C25" s="681"/>
      <c r="D25" s="117"/>
      <c r="E25" s="119"/>
      <c r="F25" s="119"/>
      <c r="G25" s="680"/>
      <c r="H25" s="682"/>
      <c r="I25" s="681"/>
      <c r="J25" s="119"/>
      <c r="K25" s="119"/>
    </row>
    <row r="26" spans="2:11" s="56" customFormat="1" ht="15.75" x14ac:dyDescent="0.25">
      <c r="B26" s="680"/>
      <c r="C26" s="681"/>
      <c r="D26" s="117"/>
      <c r="E26" s="119"/>
      <c r="F26" s="119"/>
      <c r="G26" s="680"/>
      <c r="H26" s="682"/>
      <c r="I26" s="681"/>
      <c r="J26" s="119"/>
      <c r="K26" s="119"/>
    </row>
    <row r="27" spans="2:11" s="56" customFormat="1" ht="15.75" x14ac:dyDescent="0.25">
      <c r="B27" s="680"/>
      <c r="C27" s="681"/>
      <c r="D27" s="117"/>
      <c r="E27" s="119"/>
      <c r="F27" s="119"/>
      <c r="G27" s="680"/>
      <c r="H27" s="682"/>
      <c r="I27" s="681"/>
      <c r="J27" s="119"/>
      <c r="K27" s="119"/>
    </row>
    <row r="28" spans="2:11" s="56" customFormat="1" ht="15.75" x14ac:dyDescent="0.25">
      <c r="B28" s="680"/>
      <c r="C28" s="681"/>
      <c r="D28" s="117"/>
      <c r="E28" s="119"/>
      <c r="F28" s="119"/>
      <c r="G28" s="680"/>
      <c r="H28" s="682"/>
      <c r="I28" s="681"/>
      <c r="J28" s="119"/>
      <c r="K28" s="119"/>
    </row>
    <row r="29" spans="2:11" s="56" customFormat="1" ht="15.75" x14ac:dyDescent="0.25">
      <c r="B29" s="680"/>
      <c r="C29" s="681"/>
      <c r="D29" s="117"/>
      <c r="E29" s="119"/>
      <c r="F29" s="119"/>
      <c r="G29" s="680"/>
      <c r="H29" s="682"/>
      <c r="I29" s="681"/>
      <c r="J29" s="119"/>
      <c r="K29" s="119"/>
    </row>
    <row r="30" spans="2:11" s="56" customFormat="1" ht="15.75" x14ac:dyDescent="0.25">
      <c r="B30" s="680"/>
      <c r="C30" s="681"/>
      <c r="D30" s="117"/>
      <c r="E30" s="119"/>
      <c r="F30" s="119"/>
      <c r="G30" s="680"/>
      <c r="H30" s="682"/>
      <c r="I30" s="681"/>
      <c r="J30" s="119"/>
      <c r="K30" s="119"/>
    </row>
    <row r="31" spans="2:11" s="56" customFormat="1" ht="15.75" x14ac:dyDescent="0.25">
      <c r="B31" s="680"/>
      <c r="C31" s="681"/>
      <c r="D31" s="117"/>
      <c r="E31" s="119"/>
      <c r="F31" s="119"/>
      <c r="G31" s="680"/>
      <c r="H31" s="682"/>
      <c r="I31" s="681"/>
      <c r="J31" s="119"/>
      <c r="K31" s="119"/>
    </row>
    <row r="32" spans="2:11" s="56" customFormat="1" ht="15.75" x14ac:dyDescent="0.25">
      <c r="B32" s="680"/>
      <c r="C32" s="681"/>
      <c r="D32" s="117"/>
      <c r="E32" s="119"/>
      <c r="F32" s="119"/>
      <c r="G32" s="680"/>
      <c r="H32" s="682"/>
      <c r="I32" s="681"/>
      <c r="J32" s="119"/>
      <c r="K32" s="119"/>
    </row>
    <row r="33" spans="1:11" s="56" customFormat="1" ht="15.75" x14ac:dyDescent="0.25">
      <c r="B33" s="680"/>
      <c r="C33" s="681"/>
      <c r="D33" s="117"/>
      <c r="E33" s="119"/>
      <c r="F33" s="119"/>
      <c r="G33" s="680"/>
      <c r="H33" s="682"/>
      <c r="I33" s="681"/>
      <c r="J33" s="119"/>
      <c r="K33" s="119"/>
    </row>
    <row r="34" spans="1:11" s="56" customFormat="1" ht="15.75" x14ac:dyDescent="0.25">
      <c r="B34" s="680"/>
      <c r="C34" s="681"/>
      <c r="D34" s="117"/>
      <c r="E34" s="119"/>
      <c r="F34" s="119"/>
      <c r="G34" s="680"/>
      <c r="H34" s="682"/>
      <c r="I34" s="681"/>
      <c r="J34" s="119"/>
      <c r="K34" s="119"/>
    </row>
    <row r="35" spans="1:11" s="56" customFormat="1" ht="15.75" x14ac:dyDescent="0.25">
      <c r="B35" s="680"/>
      <c r="C35" s="681"/>
      <c r="D35" s="117"/>
      <c r="E35" s="119"/>
      <c r="F35" s="119"/>
      <c r="G35" s="680"/>
      <c r="H35" s="682"/>
      <c r="I35" s="681"/>
      <c r="J35" s="119"/>
      <c r="K35" s="119"/>
    </row>
    <row r="36" spans="1:11" s="56" customFormat="1" ht="15.75" x14ac:dyDescent="0.25">
      <c r="B36" s="680"/>
      <c r="C36" s="681"/>
      <c r="D36" s="117"/>
      <c r="E36" s="119"/>
      <c r="F36" s="119"/>
      <c r="G36" s="680"/>
      <c r="H36" s="682"/>
      <c r="I36" s="681"/>
      <c r="J36" s="119"/>
      <c r="K36" s="119"/>
    </row>
    <row r="37" spans="1:11" s="56" customFormat="1" ht="15.75" x14ac:dyDescent="0.25">
      <c r="B37" s="680"/>
      <c r="C37" s="681"/>
      <c r="D37" s="117"/>
      <c r="E37" s="119"/>
      <c r="F37" s="119"/>
      <c r="G37" s="680"/>
      <c r="H37" s="682"/>
      <c r="I37" s="681"/>
      <c r="J37" s="119"/>
      <c r="K37" s="119"/>
    </row>
    <row r="38" spans="1:11" s="56" customFormat="1" ht="15.75" x14ac:dyDescent="0.25">
      <c r="B38" s="680"/>
      <c r="C38" s="681"/>
      <c r="D38" s="117"/>
      <c r="E38" s="119"/>
      <c r="F38" s="119"/>
      <c r="G38" s="680"/>
      <c r="H38" s="682"/>
      <c r="I38" s="681"/>
      <c r="J38" s="119"/>
      <c r="K38" s="119"/>
    </row>
    <row r="39" spans="1:11" s="56" customFormat="1" ht="15.75" x14ac:dyDescent="0.25">
      <c r="B39" s="680"/>
      <c r="C39" s="681"/>
      <c r="D39" s="117"/>
      <c r="E39" s="119"/>
      <c r="F39" s="119"/>
      <c r="G39" s="680"/>
      <c r="H39" s="682"/>
      <c r="I39" s="681"/>
      <c r="J39" s="119"/>
      <c r="K39" s="119"/>
    </row>
    <row r="40" spans="1:11" s="56" customFormat="1" ht="15.75" x14ac:dyDescent="0.25">
      <c r="B40" s="680"/>
      <c r="C40" s="681"/>
      <c r="D40" s="117"/>
      <c r="E40" s="119"/>
      <c r="F40" s="119"/>
      <c r="G40" s="680"/>
      <c r="H40" s="682"/>
      <c r="I40" s="681"/>
      <c r="J40" s="119"/>
      <c r="K40" s="119"/>
    </row>
    <row r="41" spans="1:11" s="56" customFormat="1" ht="15.75" x14ac:dyDescent="0.25">
      <c r="B41" s="680"/>
      <c r="C41" s="681"/>
      <c r="D41" s="117"/>
      <c r="E41" s="119"/>
      <c r="F41" s="119"/>
      <c r="G41" s="680"/>
      <c r="H41" s="682"/>
      <c r="I41" s="681"/>
      <c r="J41" s="119"/>
      <c r="K41" s="119"/>
    </row>
    <row r="42" spans="1:11" s="56" customFormat="1" ht="15.75" x14ac:dyDescent="0.25">
      <c r="B42" s="680"/>
      <c r="C42" s="681"/>
      <c r="D42" s="117"/>
      <c r="E42" s="119"/>
      <c r="F42" s="119"/>
      <c r="G42" s="680"/>
      <c r="H42" s="682"/>
      <c r="I42" s="681"/>
      <c r="J42" s="119"/>
      <c r="K42" s="119"/>
    </row>
    <row r="43" spans="1:11" s="56" customFormat="1" ht="15.75" x14ac:dyDescent="0.25">
      <c r="B43" s="680"/>
      <c r="C43" s="681"/>
      <c r="D43" s="132"/>
      <c r="E43" s="134"/>
      <c r="F43" s="134"/>
      <c r="G43" s="687"/>
      <c r="H43" s="688"/>
      <c r="I43" s="689"/>
      <c r="J43" s="134"/>
      <c r="K43" s="134"/>
    </row>
    <row r="44" spans="1:11" x14ac:dyDescent="0.2">
      <c r="D44" s="686" t="s">
        <v>201</v>
      </c>
      <c r="E44" s="686"/>
      <c r="F44" s="686"/>
      <c r="G44" s="686"/>
      <c r="H44" s="686"/>
      <c r="I44" s="686"/>
      <c r="J44" s="686"/>
      <c r="K44" s="686"/>
    </row>
    <row r="45" spans="1:11" ht="9.75" customHeight="1" thickBot="1" x14ac:dyDescent="0.25">
      <c r="D45" s="125"/>
      <c r="E45" s="125"/>
      <c r="F45" s="125"/>
      <c r="G45" s="125"/>
      <c r="H45" s="125"/>
      <c r="I45" s="125"/>
      <c r="J45" s="125"/>
      <c r="K45" s="125"/>
    </row>
    <row r="46" spans="1:11" ht="14.45" customHeight="1" thickBot="1" x14ac:dyDescent="0.25">
      <c r="B46" s="683" t="s">
        <v>154</v>
      </c>
      <c r="C46" s="684"/>
      <c r="D46" s="684"/>
      <c r="E46" s="684"/>
      <c r="F46" s="684"/>
      <c r="G46" s="684"/>
      <c r="H46" s="684"/>
      <c r="I46" s="684"/>
      <c r="J46" s="684"/>
      <c r="K46" s="685"/>
    </row>
    <row r="47" spans="1:11" s="21" customFormat="1" ht="13.5" customHeight="1" x14ac:dyDescent="0.2">
      <c r="A47" s="8"/>
      <c r="B47" s="705" t="s">
        <v>155</v>
      </c>
      <c r="C47" s="706"/>
      <c r="D47" s="706" t="s">
        <v>156</v>
      </c>
      <c r="E47" s="706"/>
      <c r="F47" s="706" t="s">
        <v>157</v>
      </c>
      <c r="G47" s="706"/>
      <c r="H47" s="706" t="s">
        <v>202</v>
      </c>
      <c r="I47" s="706"/>
      <c r="J47" s="706"/>
      <c r="K47" s="707"/>
    </row>
    <row r="48" spans="1:11" x14ac:dyDescent="0.2">
      <c r="B48" s="708" t="s">
        <v>159</v>
      </c>
      <c r="C48" s="700"/>
      <c r="D48" s="700"/>
      <c r="E48" s="700"/>
      <c r="F48" s="709"/>
      <c r="G48" s="709"/>
      <c r="H48" s="700"/>
      <c r="I48" s="700"/>
      <c r="J48" s="700"/>
      <c r="K48" s="701"/>
    </row>
    <row r="49" spans="2:11" x14ac:dyDescent="0.2">
      <c r="B49" s="708" t="s">
        <v>160</v>
      </c>
      <c r="C49" s="700"/>
      <c r="D49" s="700"/>
      <c r="E49" s="700"/>
      <c r="F49" s="709"/>
      <c r="G49" s="709"/>
      <c r="H49" s="700"/>
      <c r="I49" s="700"/>
      <c r="J49" s="700"/>
      <c r="K49" s="701"/>
    </row>
    <row r="50" spans="2:11" x14ac:dyDescent="0.2">
      <c r="B50" s="708" t="s">
        <v>161</v>
      </c>
      <c r="C50" s="700"/>
      <c r="D50" s="700"/>
      <c r="E50" s="700"/>
      <c r="F50" s="709"/>
      <c r="G50" s="709"/>
      <c r="H50" s="700"/>
      <c r="I50" s="700"/>
      <c r="J50" s="700"/>
      <c r="K50" s="701"/>
    </row>
    <row r="51" spans="2:11" ht="13.5" thickBot="1" x14ac:dyDescent="0.25">
      <c r="B51" s="702" t="s">
        <v>162</v>
      </c>
      <c r="C51" s="703"/>
      <c r="D51" s="703"/>
      <c r="E51" s="703"/>
      <c r="F51" s="703"/>
      <c r="G51" s="703"/>
      <c r="H51" s="703"/>
      <c r="I51" s="703"/>
      <c r="J51" s="703"/>
      <c r="K51" s="704"/>
    </row>
  </sheetData>
  <mergeCells count="103">
    <mergeCell ref="H49:K49"/>
    <mergeCell ref="B51:K51"/>
    <mergeCell ref="B47:C47"/>
    <mergeCell ref="D47:E47"/>
    <mergeCell ref="F47:G47"/>
    <mergeCell ref="H47:K47"/>
    <mergeCell ref="B48:C48"/>
    <mergeCell ref="D48:E48"/>
    <mergeCell ref="F48:G48"/>
    <mergeCell ref="H48:K48"/>
    <mergeCell ref="B50:C50"/>
    <mergeCell ref="D50:E50"/>
    <mergeCell ref="F50:G50"/>
    <mergeCell ref="H50:K50"/>
    <mergeCell ref="B49:C49"/>
    <mergeCell ref="D49:E49"/>
    <mergeCell ref="F49:G49"/>
    <mergeCell ref="B46:K46"/>
    <mergeCell ref="B35:C35"/>
    <mergeCell ref="B36:C36"/>
    <mergeCell ref="B37:C37"/>
    <mergeCell ref="B38:C38"/>
    <mergeCell ref="B43:C43"/>
    <mergeCell ref="D44:K44"/>
    <mergeCell ref="G43:I43"/>
    <mergeCell ref="B1:K1"/>
    <mergeCell ref="B6:F6"/>
    <mergeCell ref="C2:F2"/>
    <mergeCell ref="C3:F3"/>
    <mergeCell ref="C4:F4"/>
    <mergeCell ref="C5:F5"/>
    <mergeCell ref="I4:K4"/>
    <mergeCell ref="I5:K5"/>
    <mergeCell ref="H2:K2"/>
    <mergeCell ref="H3:K3"/>
    <mergeCell ref="B7:C7"/>
    <mergeCell ref="G7:I7"/>
    <mergeCell ref="G11:I11"/>
    <mergeCell ref="G12:I12"/>
    <mergeCell ref="G13:I13"/>
    <mergeCell ref="B13:C13"/>
    <mergeCell ref="G22:I22"/>
    <mergeCell ref="B16:C16"/>
    <mergeCell ref="B17:C17"/>
    <mergeCell ref="B18:C18"/>
    <mergeCell ref="G9:I9"/>
    <mergeCell ref="G10:I10"/>
    <mergeCell ref="B8:C8"/>
    <mergeCell ref="B9:C9"/>
    <mergeCell ref="G8:I8"/>
    <mergeCell ref="B10:C10"/>
    <mergeCell ref="B11:C11"/>
    <mergeCell ref="B12:C12"/>
    <mergeCell ref="G14:I14"/>
    <mergeCell ref="B14:C14"/>
    <mergeCell ref="G31:I31"/>
    <mergeCell ref="G40:I40"/>
    <mergeCell ref="G35:I35"/>
    <mergeCell ref="G36:I36"/>
    <mergeCell ref="G41:I41"/>
    <mergeCell ref="B15:C15"/>
    <mergeCell ref="G39:I39"/>
    <mergeCell ref="B31:C31"/>
    <mergeCell ref="B32:C32"/>
    <mergeCell ref="B33:C33"/>
    <mergeCell ref="B27:C27"/>
    <mergeCell ref="B28:C28"/>
    <mergeCell ref="B29:C29"/>
    <mergeCell ref="B30:C30"/>
    <mergeCell ref="B23:C23"/>
    <mergeCell ref="B24:C24"/>
    <mergeCell ref="B39:C39"/>
    <mergeCell ref="B25:C25"/>
    <mergeCell ref="B26:C26"/>
    <mergeCell ref="B19:C19"/>
    <mergeCell ref="B20:C20"/>
    <mergeCell ref="B21:C21"/>
    <mergeCell ref="B22:C22"/>
    <mergeCell ref="G20:I20"/>
    <mergeCell ref="B40:C40"/>
    <mergeCell ref="B41:C41"/>
    <mergeCell ref="B42:C42"/>
    <mergeCell ref="B34:C34"/>
    <mergeCell ref="G15:I15"/>
    <mergeCell ref="G16:I16"/>
    <mergeCell ref="G17:I17"/>
    <mergeCell ref="G18:I18"/>
    <mergeCell ref="G19:I19"/>
    <mergeCell ref="G32:I32"/>
    <mergeCell ref="G21:I21"/>
    <mergeCell ref="G33:I33"/>
    <mergeCell ref="G34:I34"/>
    <mergeCell ref="G23:I23"/>
    <mergeCell ref="G24:I24"/>
    <mergeCell ref="G42:I42"/>
    <mergeCell ref="G25:I25"/>
    <mergeCell ref="G26:I26"/>
    <mergeCell ref="G27:I27"/>
    <mergeCell ref="G37:I37"/>
    <mergeCell ref="G38:I38"/>
    <mergeCell ref="G28:I28"/>
    <mergeCell ref="G29:I29"/>
    <mergeCell ref="G30:I30"/>
  </mergeCells>
  <phoneticPr fontId="0" type="noConversion"/>
  <printOptions horizontalCentered="1"/>
  <pageMargins left="0.75" right="0.75" top="1" bottom="1" header="0.5" footer="0.5"/>
  <pageSetup scale="72" orientation="portrait" r:id="rId1"/>
  <headerFooter alignWithMargins="0">
    <oddFooter>&amp;RQMS-GFORM-029
REV.&amp;KFF0000 AC
&amp;K000000ECO No. &amp;KFF00001002483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9">
    <tabColor rgb="FFFF0000"/>
    <pageSetUpPr fitToPage="1"/>
  </sheetPr>
  <dimension ref="A1:K51"/>
  <sheetViews>
    <sheetView workbookViewId="0">
      <selection activeCell="G7" sqref="G7"/>
    </sheetView>
  </sheetViews>
  <sheetFormatPr defaultColWidth="9.140625" defaultRowHeight="12.75" x14ac:dyDescent="0.2"/>
  <cols>
    <col min="1" max="1" width="5.85546875" style="8" customWidth="1"/>
    <col min="2" max="2" width="12.140625" style="8" customWidth="1"/>
    <col min="3" max="3" width="27" style="8" customWidth="1"/>
    <col min="4" max="4" width="12.42578125" style="8" bestFit="1" customWidth="1"/>
    <col min="5" max="5" width="5.140625" style="8" bestFit="1" customWidth="1"/>
    <col min="6" max="6" width="6.42578125" style="8" bestFit="1" customWidth="1"/>
    <col min="7" max="7" width="11.42578125" style="8" customWidth="1"/>
    <col min="8" max="8" width="11.140625" style="8" customWidth="1"/>
    <col min="9" max="9" width="7.42578125" style="8" customWidth="1"/>
    <col min="10" max="11" width="4.140625" style="8" customWidth="1"/>
    <col min="12" max="12" width="5.85546875" style="8" customWidth="1"/>
    <col min="13" max="16384" width="9.140625" style="8"/>
  </cols>
  <sheetData>
    <row r="1" spans="2:11" ht="25.5" customHeight="1" x14ac:dyDescent="0.3">
      <c r="B1" s="690" t="s">
        <v>203</v>
      </c>
      <c r="C1" s="690"/>
      <c r="D1" s="690"/>
      <c r="E1" s="690"/>
      <c r="F1" s="690"/>
      <c r="G1" s="690"/>
      <c r="H1" s="690"/>
      <c r="I1" s="690"/>
      <c r="J1" s="690"/>
      <c r="K1" s="690"/>
    </row>
    <row r="2" spans="2:11" ht="12" customHeight="1" x14ac:dyDescent="0.2">
      <c r="B2" s="110" t="s">
        <v>204</v>
      </c>
      <c r="C2" s="714" t="s">
        <v>21</v>
      </c>
      <c r="D2" s="714"/>
      <c r="E2" s="714"/>
      <c r="F2" s="715"/>
      <c r="G2" s="111" t="s">
        <v>187</v>
      </c>
      <c r="H2" s="714" t="s">
        <v>21</v>
      </c>
      <c r="I2" s="714"/>
      <c r="J2" s="714"/>
      <c r="K2" s="715"/>
    </row>
    <row r="3" spans="2:11" x14ac:dyDescent="0.2">
      <c r="B3" s="728" t="s">
        <v>188</v>
      </c>
      <c r="C3" s="729"/>
      <c r="D3" s="716" t="s">
        <v>21</v>
      </c>
      <c r="E3" s="716"/>
      <c r="F3" s="717"/>
      <c r="G3" s="112" t="s">
        <v>189</v>
      </c>
      <c r="H3" s="716" t="s">
        <v>21</v>
      </c>
      <c r="I3" s="716"/>
      <c r="J3" s="716"/>
      <c r="K3" s="717"/>
    </row>
    <row r="4" spans="2:11" ht="12" customHeight="1" x14ac:dyDescent="0.2">
      <c r="B4" s="728" t="s">
        <v>205</v>
      </c>
      <c r="C4" s="729"/>
      <c r="D4" s="729"/>
      <c r="E4" s="729"/>
      <c r="F4" s="730"/>
      <c r="G4" s="712" t="s">
        <v>191</v>
      </c>
      <c r="H4" s="713"/>
      <c r="I4" s="713"/>
      <c r="J4" s="718" t="s">
        <v>21</v>
      </c>
      <c r="K4" s="719"/>
    </row>
    <row r="5" spans="2:11" x14ac:dyDescent="0.2">
      <c r="B5" s="735" t="s">
        <v>206</v>
      </c>
      <c r="C5" s="710"/>
      <c r="D5" s="710"/>
      <c r="E5" s="710"/>
      <c r="F5" s="711"/>
      <c r="G5" s="731" t="s">
        <v>193</v>
      </c>
      <c r="H5" s="732"/>
      <c r="I5" s="732"/>
      <c r="J5" s="733"/>
      <c r="K5" s="734"/>
    </row>
    <row r="6" spans="2:11" x14ac:dyDescent="0.2">
      <c r="B6" s="720" t="s">
        <v>194</v>
      </c>
      <c r="C6" s="721"/>
      <c r="D6" s="721"/>
      <c r="E6" s="721"/>
      <c r="F6" s="722"/>
      <c r="G6" s="723" t="s">
        <v>190</v>
      </c>
      <c r="H6" s="724"/>
      <c r="I6" s="724"/>
      <c r="J6" s="724"/>
      <c r="K6" s="725"/>
    </row>
    <row r="7" spans="2:11" s="116" customFormat="1" ht="22.5" customHeight="1" x14ac:dyDescent="0.2">
      <c r="B7" s="698" t="s">
        <v>207</v>
      </c>
      <c r="C7" s="697"/>
      <c r="D7" s="129" t="s">
        <v>196</v>
      </c>
      <c r="E7" s="129" t="s">
        <v>208</v>
      </c>
      <c r="F7" s="129" t="s">
        <v>198</v>
      </c>
      <c r="G7" s="698" t="s">
        <v>209</v>
      </c>
      <c r="H7" s="726"/>
      <c r="I7" s="727"/>
      <c r="J7" s="129" t="s">
        <v>182</v>
      </c>
      <c r="K7" s="131" t="s">
        <v>200</v>
      </c>
    </row>
    <row r="8" spans="2:11" s="56" customFormat="1" ht="15.75" x14ac:dyDescent="0.25">
      <c r="B8" s="680"/>
      <c r="C8" s="681"/>
      <c r="D8" s="117"/>
      <c r="E8" s="118"/>
      <c r="F8" s="117"/>
      <c r="G8" s="680"/>
      <c r="H8" s="682"/>
      <c r="I8" s="681"/>
      <c r="J8" s="119"/>
      <c r="K8" s="119"/>
    </row>
    <row r="9" spans="2:11" s="56" customFormat="1" ht="15.75" x14ac:dyDescent="0.25">
      <c r="B9" s="680"/>
      <c r="C9" s="681"/>
      <c r="D9" s="117"/>
      <c r="E9" s="118"/>
      <c r="F9" s="117"/>
      <c r="G9" s="680"/>
      <c r="H9" s="682"/>
      <c r="I9" s="681"/>
      <c r="J9" s="119"/>
      <c r="K9" s="119"/>
    </row>
    <row r="10" spans="2:11" s="56" customFormat="1" ht="15.75" x14ac:dyDescent="0.25">
      <c r="B10" s="680"/>
      <c r="C10" s="681"/>
      <c r="D10" s="117"/>
      <c r="E10" s="118"/>
      <c r="F10" s="117"/>
      <c r="G10" s="680"/>
      <c r="H10" s="682"/>
      <c r="I10" s="681"/>
      <c r="J10" s="119"/>
      <c r="K10" s="119"/>
    </row>
    <row r="11" spans="2:11" s="56" customFormat="1" ht="15.75" x14ac:dyDescent="0.25">
      <c r="B11" s="680"/>
      <c r="C11" s="681"/>
      <c r="D11" s="117"/>
      <c r="E11" s="118"/>
      <c r="F11" s="117"/>
      <c r="G11" s="680"/>
      <c r="H11" s="682"/>
      <c r="I11" s="681"/>
      <c r="J11" s="119"/>
      <c r="K11" s="119"/>
    </row>
    <row r="12" spans="2:11" s="56" customFormat="1" ht="15.75" x14ac:dyDescent="0.25">
      <c r="B12" s="680"/>
      <c r="C12" s="681"/>
      <c r="D12" s="117"/>
      <c r="E12" s="118"/>
      <c r="F12" s="117"/>
      <c r="G12" s="680"/>
      <c r="H12" s="682"/>
      <c r="I12" s="681"/>
      <c r="J12" s="119"/>
      <c r="K12" s="119"/>
    </row>
    <row r="13" spans="2:11" s="56" customFormat="1" ht="15.75" x14ac:dyDescent="0.25">
      <c r="B13" s="680"/>
      <c r="C13" s="681"/>
      <c r="D13" s="117"/>
      <c r="E13" s="118"/>
      <c r="F13" s="117"/>
      <c r="G13" s="680"/>
      <c r="H13" s="682"/>
      <c r="I13" s="681"/>
      <c r="J13" s="119"/>
      <c r="K13" s="119"/>
    </row>
    <row r="14" spans="2:11" s="56" customFormat="1" ht="15.75" x14ac:dyDescent="0.25">
      <c r="B14" s="680"/>
      <c r="C14" s="681"/>
      <c r="D14" s="117"/>
      <c r="E14" s="118"/>
      <c r="F14" s="117"/>
      <c r="G14" s="680"/>
      <c r="H14" s="682"/>
      <c r="I14" s="681"/>
      <c r="J14" s="119"/>
      <c r="K14" s="119"/>
    </row>
    <row r="15" spans="2:11" s="56" customFormat="1" ht="15.75" x14ac:dyDescent="0.25">
      <c r="B15" s="680"/>
      <c r="C15" s="681"/>
      <c r="D15" s="117"/>
      <c r="E15" s="118"/>
      <c r="F15" s="117"/>
      <c r="G15" s="680"/>
      <c r="H15" s="682"/>
      <c r="I15" s="681"/>
      <c r="J15" s="119"/>
      <c r="K15" s="119"/>
    </row>
    <row r="16" spans="2:11" s="56" customFormat="1" ht="15.75" x14ac:dyDescent="0.25">
      <c r="B16" s="680"/>
      <c r="C16" s="681"/>
      <c r="D16" s="117"/>
      <c r="E16" s="118"/>
      <c r="F16" s="117"/>
      <c r="G16" s="680"/>
      <c r="H16" s="682"/>
      <c r="I16" s="681"/>
      <c r="J16" s="119"/>
      <c r="K16" s="119"/>
    </row>
    <row r="17" spans="2:11" s="56" customFormat="1" ht="15.75" x14ac:dyDescent="0.25">
      <c r="B17" s="680"/>
      <c r="C17" s="681"/>
      <c r="D17" s="117"/>
      <c r="E17" s="118"/>
      <c r="F17" s="117"/>
      <c r="G17" s="680"/>
      <c r="H17" s="682"/>
      <c r="I17" s="681"/>
      <c r="J17" s="119"/>
      <c r="K17" s="119"/>
    </row>
    <row r="18" spans="2:11" s="56" customFormat="1" ht="15.75" x14ac:dyDescent="0.25">
      <c r="B18" s="680"/>
      <c r="C18" s="681"/>
      <c r="D18" s="117"/>
      <c r="E18" s="118"/>
      <c r="F18" s="117"/>
      <c r="G18" s="680"/>
      <c r="H18" s="682"/>
      <c r="I18" s="681"/>
      <c r="J18" s="119"/>
      <c r="K18" s="119"/>
    </row>
    <row r="19" spans="2:11" s="56" customFormat="1" ht="15.75" x14ac:dyDescent="0.25">
      <c r="B19" s="680"/>
      <c r="C19" s="681"/>
      <c r="D19" s="117"/>
      <c r="E19" s="118"/>
      <c r="F19" s="117"/>
      <c r="G19" s="680"/>
      <c r="H19" s="682"/>
      <c r="I19" s="681"/>
      <c r="J19" s="119"/>
      <c r="K19" s="119"/>
    </row>
    <row r="20" spans="2:11" s="56" customFormat="1" ht="15.75" x14ac:dyDescent="0.25">
      <c r="B20" s="680"/>
      <c r="C20" s="681"/>
      <c r="D20" s="117"/>
      <c r="E20" s="118"/>
      <c r="F20" s="117"/>
      <c r="G20" s="680"/>
      <c r="H20" s="682"/>
      <c r="I20" s="681"/>
      <c r="J20" s="119"/>
      <c r="K20" s="119"/>
    </row>
    <row r="21" spans="2:11" s="56" customFormat="1" ht="15.75" x14ac:dyDescent="0.25">
      <c r="B21" s="680"/>
      <c r="C21" s="681"/>
      <c r="D21" s="117"/>
      <c r="E21" s="118"/>
      <c r="F21" s="117"/>
      <c r="G21" s="680"/>
      <c r="H21" s="682"/>
      <c r="I21" s="681"/>
      <c r="J21" s="119"/>
      <c r="K21" s="119"/>
    </row>
    <row r="22" spans="2:11" s="56" customFormat="1" ht="15.75" x14ac:dyDescent="0.25">
      <c r="B22" s="680"/>
      <c r="C22" s="681"/>
      <c r="D22" s="117"/>
      <c r="E22" s="118"/>
      <c r="F22" s="117"/>
      <c r="G22" s="680"/>
      <c r="H22" s="682"/>
      <c r="I22" s="681"/>
      <c r="J22" s="119"/>
      <c r="K22" s="119"/>
    </row>
    <row r="23" spans="2:11" s="56" customFormat="1" ht="15.75" x14ac:dyDescent="0.25">
      <c r="B23" s="680"/>
      <c r="C23" s="681"/>
      <c r="D23" s="117"/>
      <c r="E23" s="118"/>
      <c r="F23" s="117"/>
      <c r="G23" s="680"/>
      <c r="H23" s="682"/>
      <c r="I23" s="681"/>
      <c r="J23" s="119"/>
      <c r="K23" s="119"/>
    </row>
    <row r="24" spans="2:11" s="56" customFormat="1" ht="15.75" x14ac:dyDescent="0.25">
      <c r="B24" s="680"/>
      <c r="C24" s="681"/>
      <c r="D24" s="117"/>
      <c r="E24" s="118"/>
      <c r="F24" s="117"/>
      <c r="G24" s="680"/>
      <c r="H24" s="682"/>
      <c r="I24" s="681"/>
      <c r="J24" s="119"/>
      <c r="K24" s="119"/>
    </row>
    <row r="25" spans="2:11" s="56" customFormat="1" ht="15.75" x14ac:dyDescent="0.25">
      <c r="B25" s="680"/>
      <c r="C25" s="681"/>
      <c r="D25" s="117"/>
      <c r="E25" s="118"/>
      <c r="F25" s="117"/>
      <c r="G25" s="680"/>
      <c r="H25" s="682"/>
      <c r="I25" s="681"/>
      <c r="J25" s="119"/>
      <c r="K25" s="119"/>
    </row>
    <row r="26" spans="2:11" s="56" customFormat="1" ht="15.75" x14ac:dyDescent="0.25">
      <c r="B26" s="680"/>
      <c r="C26" s="681"/>
      <c r="D26" s="117"/>
      <c r="E26" s="118"/>
      <c r="F26" s="117"/>
      <c r="G26" s="680"/>
      <c r="H26" s="682"/>
      <c r="I26" s="681"/>
      <c r="J26" s="119"/>
      <c r="K26" s="119"/>
    </row>
    <row r="27" spans="2:11" s="56" customFormat="1" ht="15.75" x14ac:dyDescent="0.25">
      <c r="B27" s="680"/>
      <c r="C27" s="681"/>
      <c r="D27" s="117"/>
      <c r="E27" s="118"/>
      <c r="F27" s="117"/>
      <c r="G27" s="680"/>
      <c r="H27" s="682"/>
      <c r="I27" s="681"/>
      <c r="J27" s="119"/>
      <c r="K27" s="119"/>
    </row>
    <row r="28" spans="2:11" s="56" customFormat="1" ht="15.75" x14ac:dyDescent="0.25">
      <c r="B28" s="680"/>
      <c r="C28" s="681"/>
      <c r="D28" s="117"/>
      <c r="E28" s="118"/>
      <c r="F28" s="117"/>
      <c r="G28" s="680"/>
      <c r="H28" s="682"/>
      <c r="I28" s="681"/>
      <c r="J28" s="119"/>
      <c r="K28" s="119"/>
    </row>
    <row r="29" spans="2:11" s="56" customFormat="1" ht="15.75" x14ac:dyDescent="0.25">
      <c r="B29" s="680"/>
      <c r="C29" s="681"/>
      <c r="D29" s="117"/>
      <c r="E29" s="118"/>
      <c r="F29" s="117"/>
      <c r="G29" s="680"/>
      <c r="H29" s="682"/>
      <c r="I29" s="681"/>
      <c r="J29" s="119"/>
      <c r="K29" s="119"/>
    </row>
    <row r="30" spans="2:11" s="56" customFormat="1" ht="15.75" x14ac:dyDescent="0.25">
      <c r="B30" s="680"/>
      <c r="C30" s="681"/>
      <c r="D30" s="117"/>
      <c r="E30" s="118"/>
      <c r="F30" s="117"/>
      <c r="G30" s="680"/>
      <c r="H30" s="682"/>
      <c r="I30" s="681"/>
      <c r="J30" s="119"/>
      <c r="K30" s="119"/>
    </row>
    <row r="31" spans="2:11" s="56" customFormat="1" ht="15.75" x14ac:dyDescent="0.25">
      <c r="B31" s="680"/>
      <c r="C31" s="681"/>
      <c r="D31" s="117"/>
      <c r="E31" s="118"/>
      <c r="F31" s="117"/>
      <c r="G31" s="680"/>
      <c r="H31" s="682"/>
      <c r="I31" s="681"/>
      <c r="J31" s="119"/>
      <c r="K31" s="119"/>
    </row>
    <row r="32" spans="2:11" s="56" customFormat="1" ht="15.75" x14ac:dyDescent="0.25">
      <c r="B32" s="680"/>
      <c r="C32" s="681"/>
      <c r="D32" s="117"/>
      <c r="E32" s="118"/>
      <c r="F32" s="117"/>
      <c r="G32" s="680"/>
      <c r="H32" s="682"/>
      <c r="I32" s="681"/>
      <c r="J32" s="119"/>
      <c r="K32" s="119"/>
    </row>
    <row r="33" spans="1:11" s="56" customFormat="1" ht="15.75" x14ac:dyDescent="0.25">
      <c r="B33" s="680"/>
      <c r="C33" s="681"/>
      <c r="D33" s="117"/>
      <c r="E33" s="118"/>
      <c r="F33" s="117"/>
      <c r="G33" s="680"/>
      <c r="H33" s="682"/>
      <c r="I33" s="681"/>
      <c r="J33" s="119"/>
      <c r="K33" s="119"/>
    </row>
    <row r="34" spans="1:11" s="56" customFormat="1" ht="15.75" x14ac:dyDescent="0.25">
      <c r="B34" s="680"/>
      <c r="C34" s="681"/>
      <c r="D34" s="117"/>
      <c r="E34" s="118"/>
      <c r="F34" s="117"/>
      <c r="G34" s="680"/>
      <c r="H34" s="682"/>
      <c r="I34" s="681"/>
      <c r="J34" s="119"/>
      <c r="K34" s="119"/>
    </row>
    <row r="35" spans="1:11" s="56" customFormat="1" ht="15.75" x14ac:dyDescent="0.25">
      <c r="B35" s="680"/>
      <c r="C35" s="681"/>
      <c r="D35" s="117"/>
      <c r="E35" s="118"/>
      <c r="F35" s="117"/>
      <c r="G35" s="680"/>
      <c r="H35" s="682"/>
      <c r="I35" s="681"/>
      <c r="J35" s="119"/>
      <c r="K35" s="119"/>
    </row>
    <row r="36" spans="1:11" s="56" customFormat="1" ht="15.75" x14ac:dyDescent="0.25">
      <c r="B36" s="680"/>
      <c r="C36" s="681"/>
      <c r="D36" s="117"/>
      <c r="E36" s="118"/>
      <c r="F36" s="117"/>
      <c r="G36" s="680"/>
      <c r="H36" s="682"/>
      <c r="I36" s="681"/>
      <c r="J36" s="119"/>
      <c r="K36" s="119"/>
    </row>
    <row r="37" spans="1:11" s="56" customFormat="1" ht="15.75" x14ac:dyDescent="0.25">
      <c r="B37" s="680"/>
      <c r="C37" s="681"/>
      <c r="D37" s="117"/>
      <c r="E37" s="118"/>
      <c r="F37" s="117"/>
      <c r="G37" s="680"/>
      <c r="H37" s="682"/>
      <c r="I37" s="681"/>
      <c r="J37" s="119"/>
      <c r="K37" s="119"/>
    </row>
    <row r="38" spans="1:11" s="56" customFormat="1" ht="15.75" x14ac:dyDescent="0.25">
      <c r="B38" s="680"/>
      <c r="C38" s="681"/>
      <c r="D38" s="117"/>
      <c r="E38" s="118"/>
      <c r="F38" s="117"/>
      <c r="G38" s="680"/>
      <c r="H38" s="682"/>
      <c r="I38" s="681"/>
      <c r="J38" s="119"/>
      <c r="K38" s="119"/>
    </row>
    <row r="39" spans="1:11" s="56" customFormat="1" ht="15.75" x14ac:dyDescent="0.25">
      <c r="B39" s="680"/>
      <c r="C39" s="681"/>
      <c r="D39" s="117"/>
      <c r="E39" s="118"/>
      <c r="F39" s="117"/>
      <c r="G39" s="680"/>
      <c r="H39" s="682"/>
      <c r="I39" s="681"/>
      <c r="J39" s="119"/>
      <c r="K39" s="119"/>
    </row>
    <row r="40" spans="1:11" s="56" customFormat="1" ht="15.75" x14ac:dyDescent="0.25">
      <c r="B40" s="680"/>
      <c r="C40" s="681"/>
      <c r="D40" s="117"/>
      <c r="E40" s="118"/>
      <c r="F40" s="117"/>
      <c r="G40" s="680"/>
      <c r="H40" s="682"/>
      <c r="I40" s="681"/>
      <c r="J40" s="119"/>
      <c r="K40" s="119"/>
    </row>
    <row r="41" spans="1:11" s="56" customFormat="1" ht="15.75" x14ac:dyDescent="0.25">
      <c r="B41" s="680"/>
      <c r="C41" s="681"/>
      <c r="D41" s="117"/>
      <c r="E41" s="118"/>
      <c r="F41" s="117"/>
      <c r="G41" s="680"/>
      <c r="H41" s="682"/>
      <c r="I41" s="681"/>
      <c r="J41" s="119"/>
      <c r="K41" s="119"/>
    </row>
    <row r="42" spans="1:11" s="56" customFormat="1" ht="15.75" x14ac:dyDescent="0.25">
      <c r="B42" s="680"/>
      <c r="C42" s="681"/>
      <c r="D42" s="117"/>
      <c r="E42" s="118"/>
      <c r="F42" s="117"/>
      <c r="G42" s="680"/>
      <c r="H42" s="682"/>
      <c r="I42" s="681"/>
      <c r="J42" s="119"/>
      <c r="K42" s="119"/>
    </row>
    <row r="43" spans="1:11" s="56" customFormat="1" ht="15.75" x14ac:dyDescent="0.25">
      <c r="B43" s="687"/>
      <c r="C43" s="689"/>
      <c r="D43" s="132"/>
      <c r="E43" s="133"/>
      <c r="F43" s="132"/>
      <c r="G43" s="687"/>
      <c r="H43" s="688"/>
      <c r="I43" s="689"/>
      <c r="J43" s="134"/>
      <c r="K43" s="134"/>
    </row>
    <row r="44" spans="1:11" s="56" customFormat="1" ht="15.75" x14ac:dyDescent="0.25">
      <c r="A44" s="8"/>
      <c r="B44" s="13"/>
      <c r="C44" s="13"/>
      <c r="D44" s="127" t="s">
        <v>201</v>
      </c>
      <c r="E44" s="127"/>
      <c r="F44" s="127"/>
      <c r="G44" s="127"/>
      <c r="H44" s="127"/>
      <c r="I44" s="127"/>
      <c r="J44" s="127"/>
      <c r="K44" s="127"/>
    </row>
    <row r="45" spans="1:11" ht="13.5" thickBot="1" x14ac:dyDescent="0.25">
      <c r="D45" s="425"/>
      <c r="E45" s="425"/>
      <c r="F45" s="425"/>
      <c r="G45" s="425"/>
      <c r="H45" s="425"/>
      <c r="I45" s="425"/>
      <c r="J45" s="425"/>
      <c r="K45" s="425"/>
    </row>
    <row r="46" spans="1:11" ht="14.1" customHeight="1" thickBot="1" x14ac:dyDescent="0.25">
      <c r="B46" s="683" t="s">
        <v>154</v>
      </c>
      <c r="C46" s="684"/>
      <c r="D46" s="684"/>
      <c r="E46" s="684"/>
      <c r="F46" s="684"/>
      <c r="G46" s="684"/>
      <c r="H46" s="684"/>
      <c r="I46" s="684"/>
      <c r="J46" s="684"/>
      <c r="K46" s="685"/>
    </row>
    <row r="47" spans="1:11" ht="15.95" customHeight="1" x14ac:dyDescent="0.2">
      <c r="B47" s="705" t="s">
        <v>155</v>
      </c>
      <c r="C47" s="706"/>
      <c r="D47" s="706" t="s">
        <v>156</v>
      </c>
      <c r="E47" s="706"/>
      <c r="F47" s="706" t="s">
        <v>157</v>
      </c>
      <c r="G47" s="706"/>
      <c r="H47" s="706" t="s">
        <v>158</v>
      </c>
      <c r="I47" s="706"/>
      <c r="J47" s="706"/>
      <c r="K47" s="707"/>
    </row>
    <row r="48" spans="1:11" ht="15.95" customHeight="1" x14ac:dyDescent="0.2">
      <c r="B48" s="659" t="s">
        <v>159</v>
      </c>
      <c r="C48" s="660"/>
      <c r="D48" s="700"/>
      <c r="E48" s="700"/>
      <c r="F48" s="709"/>
      <c r="G48" s="709"/>
      <c r="H48" s="700"/>
      <c r="I48" s="700"/>
      <c r="J48" s="700"/>
      <c r="K48" s="701"/>
    </row>
    <row r="49" spans="2:11" ht="23.1" customHeight="1" x14ac:dyDescent="0.2">
      <c r="B49" s="659" t="s">
        <v>160</v>
      </c>
      <c r="C49" s="660"/>
      <c r="D49" s="700"/>
      <c r="E49" s="700"/>
      <c r="F49" s="709"/>
      <c r="G49" s="709"/>
      <c r="H49" s="700"/>
      <c r="I49" s="700"/>
      <c r="J49" s="700"/>
      <c r="K49" s="701"/>
    </row>
    <row r="50" spans="2:11" ht="15.95" customHeight="1" x14ac:dyDescent="0.2">
      <c r="B50" s="659" t="s">
        <v>161</v>
      </c>
      <c r="C50" s="660"/>
      <c r="D50" s="700"/>
      <c r="E50" s="700"/>
      <c r="F50" s="709"/>
      <c r="G50" s="709"/>
      <c r="H50" s="700"/>
      <c r="I50" s="700"/>
      <c r="J50" s="700"/>
      <c r="K50" s="701"/>
    </row>
    <row r="51" spans="2:11" ht="14.1" customHeight="1" thickBot="1" x14ac:dyDescent="0.25">
      <c r="B51" s="702" t="s">
        <v>162</v>
      </c>
      <c r="C51" s="703"/>
      <c r="D51" s="703"/>
      <c r="E51" s="703"/>
      <c r="F51" s="703"/>
      <c r="G51" s="703"/>
      <c r="H51" s="703"/>
      <c r="I51" s="703"/>
      <c r="J51" s="703"/>
      <c r="K51" s="704"/>
    </row>
  </sheetData>
  <mergeCells count="108">
    <mergeCell ref="B48:C48"/>
    <mergeCell ref="B50:C50"/>
    <mergeCell ref="D48:E48"/>
    <mergeCell ref="D50:E50"/>
    <mergeCell ref="F48:G48"/>
    <mergeCell ref="B51:K51"/>
    <mergeCell ref="F50:G50"/>
    <mergeCell ref="H50:K50"/>
    <mergeCell ref="B46:K46"/>
    <mergeCell ref="D47:E47"/>
    <mergeCell ref="B47:C47"/>
    <mergeCell ref="F47:G47"/>
    <mergeCell ref="H47:K47"/>
    <mergeCell ref="H48:K48"/>
    <mergeCell ref="B49:C49"/>
    <mergeCell ref="D49:E49"/>
    <mergeCell ref="F49:G49"/>
    <mergeCell ref="H49:K49"/>
    <mergeCell ref="B1:K1"/>
    <mergeCell ref="G30:I30"/>
    <mergeCell ref="G31:I31"/>
    <mergeCell ref="G39:I39"/>
    <mergeCell ref="G40:I40"/>
    <mergeCell ref="B32:C32"/>
    <mergeCell ref="B33:C33"/>
    <mergeCell ref="B34:C34"/>
    <mergeCell ref="B35:C35"/>
    <mergeCell ref="G32:I32"/>
    <mergeCell ref="G33:I33"/>
    <mergeCell ref="G34:I34"/>
    <mergeCell ref="G35:I35"/>
    <mergeCell ref="G28:I28"/>
    <mergeCell ref="G29:I29"/>
    <mergeCell ref="B28:C28"/>
    <mergeCell ref="B24:C24"/>
    <mergeCell ref="B25:C25"/>
    <mergeCell ref="B26:C26"/>
    <mergeCell ref="B27:C27"/>
    <mergeCell ref="B20:C20"/>
    <mergeCell ref="B21:C21"/>
    <mergeCell ref="B22:C22"/>
    <mergeCell ref="B23:C23"/>
    <mergeCell ref="G41:I41"/>
    <mergeCell ref="G42:I42"/>
    <mergeCell ref="G36:I36"/>
    <mergeCell ref="G37:I37"/>
    <mergeCell ref="G38:I38"/>
    <mergeCell ref="G43:I43"/>
    <mergeCell ref="G13:I13"/>
    <mergeCell ref="G14:I14"/>
    <mergeCell ref="G15:I15"/>
    <mergeCell ref="G24:I24"/>
    <mergeCell ref="G25:I25"/>
    <mergeCell ref="G20:I20"/>
    <mergeCell ref="G21:I21"/>
    <mergeCell ref="G22:I22"/>
    <mergeCell ref="G23:I23"/>
    <mergeCell ref="G16:I16"/>
    <mergeCell ref="G17:I17"/>
    <mergeCell ref="G18:I18"/>
    <mergeCell ref="G19:I19"/>
    <mergeCell ref="G26:I26"/>
    <mergeCell ref="G27:I27"/>
    <mergeCell ref="B42:C42"/>
    <mergeCell ref="B43:C43"/>
    <mergeCell ref="B36:C36"/>
    <mergeCell ref="B37:C37"/>
    <mergeCell ref="B38:C38"/>
    <mergeCell ref="B39:C39"/>
    <mergeCell ref="B40:C40"/>
    <mergeCell ref="B41:C41"/>
    <mergeCell ref="B29:C29"/>
    <mergeCell ref="B30:C30"/>
    <mergeCell ref="B31:C31"/>
    <mergeCell ref="B16:C16"/>
    <mergeCell ref="B17:C17"/>
    <mergeCell ref="B18:C18"/>
    <mergeCell ref="B19:C19"/>
    <mergeCell ref="B13:C13"/>
    <mergeCell ref="B14:C14"/>
    <mergeCell ref="B15:C15"/>
    <mergeCell ref="B8:C8"/>
    <mergeCell ref="B9:C9"/>
    <mergeCell ref="B10:C10"/>
    <mergeCell ref="B11:C11"/>
    <mergeCell ref="D5:F5"/>
    <mergeCell ref="B12:C12"/>
    <mergeCell ref="G8:I8"/>
    <mergeCell ref="G9:I9"/>
    <mergeCell ref="G10:I10"/>
    <mergeCell ref="G11:I11"/>
    <mergeCell ref="G12:I12"/>
    <mergeCell ref="G4:I4"/>
    <mergeCell ref="H2:K2"/>
    <mergeCell ref="H3:K3"/>
    <mergeCell ref="J4:K4"/>
    <mergeCell ref="B7:C7"/>
    <mergeCell ref="B6:F6"/>
    <mergeCell ref="G6:K6"/>
    <mergeCell ref="G7:I7"/>
    <mergeCell ref="C2:F2"/>
    <mergeCell ref="B3:C3"/>
    <mergeCell ref="D3:F3"/>
    <mergeCell ref="B4:C4"/>
    <mergeCell ref="D4:F4"/>
    <mergeCell ref="G5:I5"/>
    <mergeCell ref="J5:K5"/>
    <mergeCell ref="B5:C5"/>
  </mergeCells>
  <phoneticPr fontId="0" type="noConversion"/>
  <printOptions horizontalCentered="1"/>
  <pageMargins left="0.75" right="0.75" top="1" bottom="1" header="0.5" footer="0.5"/>
  <pageSetup scale="77" orientation="portrait" r:id="rId1"/>
  <headerFooter alignWithMargins="0">
    <oddFooter>&amp;RQMS-GFORM-029
REV.&amp;KFF0000 AC
&amp;K000000ECO No. &amp;KFF00001002483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7">
    <pageSetUpPr fitToPage="1"/>
  </sheetPr>
  <dimension ref="B1:AA48"/>
  <sheetViews>
    <sheetView workbookViewId="0">
      <selection activeCell="G7" sqref="G7"/>
    </sheetView>
  </sheetViews>
  <sheetFormatPr defaultColWidth="9.140625" defaultRowHeight="12.75" x14ac:dyDescent="0.2"/>
  <cols>
    <col min="1" max="1" width="5.85546875" style="137" customWidth="1"/>
    <col min="2" max="2" width="7.42578125" style="137" customWidth="1"/>
    <col min="3" max="3" width="4.85546875" style="137" customWidth="1"/>
    <col min="4" max="13" width="6.140625" style="137" customWidth="1"/>
    <col min="14" max="14" width="5.140625" style="137" customWidth="1"/>
    <col min="15" max="15" width="9.140625" style="137"/>
    <col min="16" max="22" width="7.85546875" style="137" customWidth="1"/>
    <col min="23" max="23" width="9.140625" style="137" customWidth="1"/>
    <col min="24" max="24" width="8.140625" style="137" customWidth="1"/>
    <col min="25" max="26" width="9.140625" style="137" customWidth="1"/>
    <col min="27" max="16384" width="9.140625" style="137"/>
  </cols>
  <sheetData>
    <row r="1" spans="2:27" ht="25.5" customHeight="1" x14ac:dyDescent="0.3">
      <c r="B1" s="738" t="s">
        <v>210</v>
      </c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9" t="s">
        <v>210</v>
      </c>
      <c r="Q1" s="739"/>
      <c r="R1" s="739"/>
      <c r="S1" s="739"/>
      <c r="T1" s="739"/>
      <c r="U1" s="739"/>
      <c r="V1" s="739"/>
      <c r="W1" s="739"/>
      <c r="X1" s="739"/>
      <c r="Y1" s="739"/>
      <c r="Z1" s="739"/>
    </row>
    <row r="3" spans="2:27" s="168" customFormat="1" ht="11.25" x14ac:dyDescent="0.2">
      <c r="B3" s="165" t="s">
        <v>2</v>
      </c>
      <c r="C3" s="166"/>
      <c r="D3" s="166"/>
      <c r="E3" s="166"/>
      <c r="F3" s="167"/>
      <c r="G3" s="165" t="s">
        <v>211</v>
      </c>
      <c r="H3" s="166"/>
      <c r="I3" s="166"/>
      <c r="J3" s="167"/>
      <c r="K3" s="165" t="s">
        <v>212</v>
      </c>
      <c r="L3" s="166"/>
      <c r="M3" s="166"/>
      <c r="N3" s="166"/>
      <c r="O3" s="167"/>
      <c r="P3" s="165" t="s">
        <v>2</v>
      </c>
      <c r="Q3" s="166"/>
      <c r="R3" s="167"/>
      <c r="S3" s="165" t="s">
        <v>211</v>
      </c>
      <c r="T3" s="166"/>
      <c r="U3" s="166"/>
      <c r="V3" s="167"/>
      <c r="W3" s="165" t="s">
        <v>212</v>
      </c>
      <c r="X3" s="166"/>
      <c r="Y3" s="166"/>
      <c r="Z3" s="167"/>
    </row>
    <row r="4" spans="2:27" x14ac:dyDescent="0.2">
      <c r="B4" s="220">
        <f>'01_Common'!$C$4</f>
        <v>0</v>
      </c>
      <c r="C4" s="145"/>
      <c r="D4" s="145"/>
      <c r="E4" s="145"/>
      <c r="F4" s="221"/>
      <c r="G4" s="222"/>
      <c r="H4" s="223"/>
      <c r="I4" s="223"/>
      <c r="J4" s="224"/>
      <c r="K4" s="222"/>
      <c r="L4" s="223"/>
      <c r="M4" s="223"/>
      <c r="N4" s="223"/>
      <c r="O4" s="224"/>
      <c r="P4" s="220">
        <f>'01_Common'!$C$4</f>
        <v>0</v>
      </c>
      <c r="Q4" s="145"/>
      <c r="R4" s="221"/>
      <c r="S4" s="220" t="str">
        <f>IF(G4&lt;&gt;"",G4,"")</f>
        <v/>
      </c>
      <c r="T4" s="145"/>
      <c r="U4" s="145"/>
      <c r="V4" s="221"/>
      <c r="W4" s="220" t="str">
        <f>IF(K4&lt;&gt;"",K4,"")</f>
        <v/>
      </c>
      <c r="X4" s="145"/>
      <c r="Y4" s="145"/>
      <c r="Z4" s="221"/>
    </row>
    <row r="5" spans="2:27" s="168" customFormat="1" ht="11.25" x14ac:dyDescent="0.2">
      <c r="B5" s="165" t="s">
        <v>1</v>
      </c>
      <c r="C5" s="166"/>
      <c r="D5" s="166"/>
      <c r="E5" s="166"/>
      <c r="F5" s="167"/>
      <c r="G5" s="165" t="s">
        <v>213</v>
      </c>
      <c r="H5" s="166"/>
      <c r="I5" s="166"/>
      <c r="J5" s="167"/>
      <c r="K5" s="165" t="s">
        <v>214</v>
      </c>
      <c r="L5" s="166"/>
      <c r="M5" s="166"/>
      <c r="N5" s="166"/>
      <c r="O5" s="167"/>
      <c r="P5" s="165" t="s">
        <v>1</v>
      </c>
      <c r="Q5" s="166"/>
      <c r="R5" s="167"/>
      <c r="S5" s="165" t="s">
        <v>213</v>
      </c>
      <c r="T5" s="166"/>
      <c r="U5" s="166"/>
      <c r="V5" s="167"/>
      <c r="W5" s="165" t="s">
        <v>214</v>
      </c>
      <c r="X5" s="166"/>
      <c r="Y5" s="166"/>
      <c r="Z5" s="167"/>
    </row>
    <row r="6" spans="2:27" x14ac:dyDescent="0.2">
      <c r="B6" s="220">
        <f>'01_Common'!$C$3</f>
        <v>0</v>
      </c>
      <c r="C6" s="145"/>
      <c r="D6" s="145"/>
      <c r="E6" s="145"/>
      <c r="F6" s="221"/>
      <c r="G6" s="222"/>
      <c r="H6" s="223"/>
      <c r="I6" s="223"/>
      <c r="J6" s="224"/>
      <c r="K6" s="222"/>
      <c r="L6" s="223"/>
      <c r="M6" s="223"/>
      <c r="N6" s="223"/>
      <c r="O6" s="224"/>
      <c r="P6" s="220">
        <f>'01_Common'!$C$3</f>
        <v>0</v>
      </c>
      <c r="Q6" s="145"/>
      <c r="R6" s="221"/>
      <c r="S6" s="220" t="str">
        <f>IF(G6&lt;&gt;"",G6,"")</f>
        <v/>
      </c>
      <c r="T6" s="145"/>
      <c r="U6" s="145"/>
      <c r="V6" s="221"/>
      <c r="W6" s="220" t="str">
        <f>IF(K6&lt;&gt;"",K6,"")</f>
        <v/>
      </c>
      <c r="X6" s="145"/>
      <c r="Y6" s="145"/>
      <c r="Z6" s="221"/>
    </row>
    <row r="7" spans="2:27" s="168" customFormat="1" x14ac:dyDescent="0.2">
      <c r="B7" s="165" t="s">
        <v>215</v>
      </c>
      <c r="C7" s="166"/>
      <c r="D7" s="166"/>
      <c r="E7" s="225" t="s">
        <v>216</v>
      </c>
      <c r="F7" s="226"/>
      <c r="G7" s="165" t="s">
        <v>217</v>
      </c>
      <c r="H7" s="166"/>
      <c r="I7" s="166"/>
      <c r="J7" s="167"/>
      <c r="K7" s="165" t="s">
        <v>218</v>
      </c>
      <c r="L7" s="166"/>
      <c r="M7" s="166"/>
      <c r="N7" s="166"/>
      <c r="O7" s="167"/>
      <c r="P7" s="165" t="s">
        <v>215</v>
      </c>
      <c r="Q7" s="227"/>
      <c r="R7" s="228"/>
      <c r="S7" s="165" t="s">
        <v>217</v>
      </c>
      <c r="T7" s="166"/>
      <c r="U7" s="166"/>
      <c r="V7" s="167"/>
      <c r="W7" s="165" t="s">
        <v>218</v>
      </c>
      <c r="X7" s="166"/>
      <c r="Y7" s="166"/>
      <c r="Z7" s="167"/>
    </row>
    <row r="8" spans="2:27" x14ac:dyDescent="0.2">
      <c r="B8" s="222"/>
      <c r="C8" s="223"/>
      <c r="E8" s="229" t="s">
        <v>219</v>
      </c>
      <c r="F8" s="190" t="s">
        <v>220</v>
      </c>
      <c r="G8" s="222"/>
      <c r="H8" s="223"/>
      <c r="I8" s="223"/>
      <c r="J8" s="224"/>
      <c r="K8" s="222"/>
      <c r="L8" s="223"/>
      <c r="M8" s="223"/>
      <c r="N8" s="223"/>
      <c r="O8" s="224"/>
      <c r="P8" s="220" t="str">
        <f>IF(B8&lt;&gt;"",B8,"")</f>
        <v/>
      </c>
      <c r="Q8" s="145"/>
      <c r="R8" s="221"/>
      <c r="S8" s="220" t="str">
        <f>IF(G8&lt;&gt;"",G8,"")</f>
        <v/>
      </c>
      <c r="T8" s="145"/>
      <c r="U8" s="145"/>
      <c r="V8" s="221"/>
      <c r="W8" s="220" t="str">
        <f>IF(K8&lt;&gt;"",K8,"")</f>
        <v/>
      </c>
      <c r="X8" s="145"/>
      <c r="Y8" s="145"/>
      <c r="Z8" s="221"/>
    </row>
    <row r="9" spans="2:27" x14ac:dyDescent="0.2">
      <c r="B9" s="165" t="s">
        <v>221</v>
      </c>
      <c r="C9" s="166"/>
      <c r="D9" s="166"/>
      <c r="E9" s="166"/>
      <c r="F9" s="167"/>
      <c r="G9" s="165" t="s">
        <v>222</v>
      </c>
      <c r="H9" s="167"/>
      <c r="I9" s="165" t="s">
        <v>223</v>
      </c>
      <c r="J9" s="167"/>
      <c r="K9" s="165" t="s">
        <v>224</v>
      </c>
      <c r="L9" s="167"/>
      <c r="M9" s="165" t="s">
        <v>225</v>
      </c>
      <c r="N9" s="166"/>
      <c r="O9" s="167"/>
      <c r="P9" s="165" t="s">
        <v>221</v>
      </c>
      <c r="Q9" s="227"/>
      <c r="R9" s="228"/>
      <c r="S9" s="165" t="s">
        <v>222</v>
      </c>
      <c r="T9" s="167"/>
      <c r="U9" s="165" t="s">
        <v>223</v>
      </c>
      <c r="V9" s="167"/>
      <c r="W9" s="165" t="s">
        <v>224</v>
      </c>
      <c r="X9" s="167"/>
      <c r="Y9" s="165" t="s">
        <v>225</v>
      </c>
      <c r="Z9" s="167"/>
      <c r="AA9" s="168"/>
    </row>
    <row r="10" spans="2:27" x14ac:dyDescent="0.2">
      <c r="B10" s="222"/>
      <c r="C10" s="223"/>
      <c r="D10" s="223"/>
      <c r="E10" s="223"/>
      <c r="F10" s="224"/>
      <c r="G10" s="230">
        <f>COUNT(D14:D16)</f>
        <v>0</v>
      </c>
      <c r="H10" s="231"/>
      <c r="I10" s="230">
        <f>COUNT(D14:M14)</f>
        <v>0</v>
      </c>
      <c r="J10" s="231"/>
      <c r="K10" s="230">
        <f>COUNT(D14,D19,D24)</f>
        <v>0</v>
      </c>
      <c r="L10" s="232"/>
      <c r="M10" s="222"/>
      <c r="N10" s="223"/>
      <c r="O10" s="224"/>
      <c r="P10" s="220" t="str">
        <f>IF(B10&lt;&gt;"",B10,"")</f>
        <v/>
      </c>
      <c r="Q10" s="145"/>
      <c r="R10" s="221"/>
      <c r="S10" s="233">
        <f>G10</f>
        <v>0</v>
      </c>
      <c r="T10" s="232"/>
      <c r="U10" s="233">
        <f>I10</f>
        <v>0</v>
      </c>
      <c r="V10" s="232"/>
      <c r="W10" s="233">
        <f>K10</f>
        <v>0</v>
      </c>
      <c r="X10" s="232"/>
      <c r="Y10" s="220" t="str">
        <f>IF(M10&lt;&gt;"",M10,"")</f>
        <v/>
      </c>
      <c r="Z10" s="221"/>
    </row>
    <row r="11" spans="2:27" x14ac:dyDescent="0.2">
      <c r="E11" s="234" t="str">
        <f>IF(F8&gt;E8,"ENTER LOWER SPECIFICATION IN D11 AND UPPER IN E11","")</f>
        <v/>
      </c>
      <c r="H11" s="142"/>
      <c r="J11" s="142"/>
      <c r="L11" s="142"/>
      <c r="T11" s="142"/>
      <c r="V11" s="142"/>
      <c r="X11" s="142"/>
    </row>
    <row r="12" spans="2:27" ht="15.75" x14ac:dyDescent="0.25">
      <c r="B12" s="235" t="s">
        <v>226</v>
      </c>
      <c r="C12" s="228"/>
      <c r="D12" s="236" t="s">
        <v>86</v>
      </c>
      <c r="E12" s="237"/>
      <c r="F12" s="237"/>
      <c r="G12" s="237"/>
      <c r="H12" s="237"/>
      <c r="I12" s="237"/>
      <c r="J12" s="237"/>
      <c r="K12" s="237"/>
      <c r="L12" s="237"/>
      <c r="M12" s="238"/>
      <c r="N12" s="239" t="s">
        <v>227</v>
      </c>
      <c r="O12" s="240"/>
      <c r="P12" s="241"/>
      <c r="Q12" s="242"/>
      <c r="R12" s="242"/>
      <c r="S12" s="243" t="s">
        <v>228</v>
      </c>
      <c r="T12" s="242"/>
      <c r="U12" s="242"/>
      <c r="V12" s="244"/>
      <c r="W12" s="245" t="s">
        <v>229</v>
      </c>
      <c r="X12" s="246"/>
      <c r="Y12" s="247"/>
      <c r="Z12" s="248"/>
    </row>
    <row r="13" spans="2:27" ht="15.75" customHeight="1" thickBot="1" x14ac:dyDescent="0.25">
      <c r="B13" s="249" t="s">
        <v>230</v>
      </c>
      <c r="C13" s="221"/>
      <c r="D13" s="250">
        <v>1</v>
      </c>
      <c r="E13" s="250">
        <v>2</v>
      </c>
      <c r="F13" s="250">
        <v>3</v>
      </c>
      <c r="G13" s="250">
        <v>4</v>
      </c>
      <c r="H13" s="250">
        <v>5</v>
      </c>
      <c r="I13" s="250">
        <v>6</v>
      </c>
      <c r="J13" s="250">
        <v>7</v>
      </c>
      <c r="K13" s="250">
        <v>8</v>
      </c>
      <c r="L13" s="250">
        <v>9</v>
      </c>
      <c r="M13" s="250">
        <v>10</v>
      </c>
      <c r="N13" s="220"/>
      <c r="O13" s="221"/>
      <c r="P13" s="235" t="s">
        <v>231</v>
      </c>
      <c r="Q13" s="227"/>
      <c r="R13" s="227"/>
      <c r="S13" s="227"/>
      <c r="T13" s="227"/>
      <c r="U13" s="227"/>
      <c r="V13" s="228"/>
      <c r="W13" s="251"/>
      <c r="X13" s="227"/>
      <c r="Y13" s="227"/>
      <c r="Z13" s="228"/>
    </row>
    <row r="14" spans="2:27" ht="18" customHeight="1" x14ac:dyDescent="0.25">
      <c r="B14" s="252" t="s">
        <v>232</v>
      </c>
      <c r="C14" s="253">
        <v>1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  <c r="O14" s="256" t="str">
        <f t="shared" ref="O14:O28" si="0">IF(D14&lt;&gt;"",AVERAGE(D14:M14),"")</f>
        <v/>
      </c>
      <c r="P14" s="257" t="s">
        <v>233</v>
      </c>
      <c r="Q14" s="142" t="s">
        <v>234</v>
      </c>
      <c r="R14" s="137" t="s">
        <v>235</v>
      </c>
      <c r="U14" s="250" t="s">
        <v>222</v>
      </c>
      <c r="V14" s="258" t="s">
        <v>236</v>
      </c>
      <c r="W14" s="257" t="s">
        <v>237</v>
      </c>
      <c r="X14" s="142" t="s">
        <v>234</v>
      </c>
      <c r="Y14" s="137" t="s">
        <v>238</v>
      </c>
      <c r="Z14" s="259"/>
    </row>
    <row r="15" spans="2:27" ht="18" customHeight="1" x14ac:dyDescent="0.2">
      <c r="B15" s="260">
        <v>2</v>
      </c>
      <c r="C15" s="261">
        <v>2</v>
      </c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145"/>
      <c r="O15" s="263" t="str">
        <f t="shared" si="0"/>
        <v/>
      </c>
      <c r="P15" s="264"/>
      <c r="Q15" s="142" t="s">
        <v>234</v>
      </c>
      <c r="R15" s="137" t="str">
        <f>IF(D14&lt;&gt;"",CONCATENATE(TEXT($O$31,"0.000")," x ",CHOOSE($G$10,0,V15,V16)),"")</f>
        <v/>
      </c>
      <c r="U15" s="265">
        <v>2</v>
      </c>
      <c r="V15" s="266">
        <v>4.5599999999999996</v>
      </c>
      <c r="W15" s="257"/>
      <c r="X15" s="142" t="s">
        <v>234</v>
      </c>
      <c r="Y15" s="137" t="str">
        <f>IF(D14&lt;&gt;"",CONCATENATE("100(",TEXT($R$16,"0.000"),"/",TEXT($R$33,"0.000"),")"),"")</f>
        <v/>
      </c>
      <c r="Z15" s="259"/>
    </row>
    <row r="16" spans="2:27" ht="18" customHeight="1" x14ac:dyDescent="0.2">
      <c r="B16" s="267">
        <f>B15+1</f>
        <v>3</v>
      </c>
      <c r="C16" s="268">
        <v>3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145"/>
      <c r="O16" s="263" t="str">
        <f t="shared" si="0"/>
        <v/>
      </c>
      <c r="P16" s="220"/>
      <c r="Q16" s="192" t="s">
        <v>234</v>
      </c>
      <c r="R16" s="269" t="str">
        <f>IF(D14&lt;&gt;"",$O$31*(CHOOSE($G$10,0,V15,V16)),"")</f>
        <v/>
      </c>
      <c r="S16" s="145"/>
      <c r="T16" s="145"/>
      <c r="U16" s="270">
        <v>3</v>
      </c>
      <c r="V16" s="268">
        <v>3.05</v>
      </c>
      <c r="W16" s="220"/>
      <c r="X16" s="192" t="s">
        <v>234</v>
      </c>
      <c r="Y16" s="271" t="str">
        <f>IF(D14&lt;&gt;"",100*($R$16/$R$33),"")</f>
        <v/>
      </c>
      <c r="Z16" s="221"/>
    </row>
    <row r="17" spans="2:26" ht="18" customHeight="1" x14ac:dyDescent="0.25">
      <c r="B17" s="267">
        <f>B16+1</f>
        <v>4</v>
      </c>
      <c r="C17" s="268" t="s">
        <v>239</v>
      </c>
      <c r="D17" s="272" t="str">
        <f>IF(D14&lt;&gt;"",SUM(D14:D16)/COUNT(D14:D16),"")</f>
        <v/>
      </c>
      <c r="E17" s="272" t="str">
        <f t="shared" ref="E17:M17" si="1">IF(E14&lt;&gt;"",SUM(E14:E16)/COUNT(E14:E16),"")</f>
        <v/>
      </c>
      <c r="F17" s="272" t="str">
        <f t="shared" si="1"/>
        <v/>
      </c>
      <c r="G17" s="272" t="str">
        <f t="shared" si="1"/>
        <v/>
      </c>
      <c r="H17" s="272" t="str">
        <f t="shared" si="1"/>
        <v/>
      </c>
      <c r="I17" s="272" t="str">
        <f t="shared" si="1"/>
        <v/>
      </c>
      <c r="J17" s="272" t="str">
        <f t="shared" si="1"/>
        <v/>
      </c>
      <c r="K17" s="272" t="str">
        <f t="shared" si="1"/>
        <v/>
      </c>
      <c r="L17" s="272" t="str">
        <f t="shared" si="1"/>
        <v/>
      </c>
      <c r="M17" s="272" t="str">
        <f t="shared" si="1"/>
        <v/>
      </c>
      <c r="N17" s="273" t="s">
        <v>240</v>
      </c>
      <c r="O17" s="263" t="str">
        <f t="shared" si="0"/>
        <v/>
      </c>
      <c r="P17" s="235" t="s">
        <v>241</v>
      </c>
      <c r="Q17" s="227"/>
      <c r="R17" s="227"/>
      <c r="S17" s="227"/>
      <c r="T17" s="227"/>
      <c r="U17" s="227"/>
      <c r="V17" s="228"/>
      <c r="W17" s="251"/>
      <c r="X17" s="227"/>
      <c r="Y17" s="227"/>
      <c r="Z17" s="228"/>
    </row>
    <row r="18" spans="2:26" ht="18" customHeight="1" thickBot="1" x14ac:dyDescent="0.3">
      <c r="B18" s="274">
        <f>B17+1</f>
        <v>5</v>
      </c>
      <c r="C18" s="275" t="s">
        <v>242</v>
      </c>
      <c r="D18" s="276" t="str">
        <f>IF(D14&lt;&gt;"",MAX(D14:D16)-MIN(D14:D16),"")</f>
        <v/>
      </c>
      <c r="E18" s="276" t="str">
        <f t="shared" ref="E18:M18" si="2">IF(E14&lt;&gt;"",MAX(E14:E16)-MIN(E14:E16),"")</f>
        <v/>
      </c>
      <c r="F18" s="276" t="str">
        <f t="shared" si="2"/>
        <v/>
      </c>
      <c r="G18" s="276" t="str">
        <f t="shared" si="2"/>
        <v/>
      </c>
      <c r="H18" s="276" t="str">
        <f t="shared" si="2"/>
        <v/>
      </c>
      <c r="I18" s="276" t="str">
        <f t="shared" si="2"/>
        <v/>
      </c>
      <c r="J18" s="276" t="str">
        <f t="shared" si="2"/>
        <v/>
      </c>
      <c r="K18" s="276" t="str">
        <f t="shared" si="2"/>
        <v/>
      </c>
      <c r="L18" s="276" t="str">
        <f t="shared" si="2"/>
        <v/>
      </c>
      <c r="M18" s="276" t="str">
        <f t="shared" si="2"/>
        <v/>
      </c>
      <c r="N18" s="277" t="s">
        <v>243</v>
      </c>
      <c r="O18" s="263" t="str">
        <f t="shared" si="0"/>
        <v/>
      </c>
      <c r="P18" s="257" t="s">
        <v>244</v>
      </c>
      <c r="Q18" s="142" t="s">
        <v>234</v>
      </c>
      <c r="R18" s="740" t="s">
        <v>245</v>
      </c>
      <c r="S18" s="740"/>
      <c r="T18" s="740"/>
      <c r="V18" s="259"/>
      <c r="W18" s="257" t="s">
        <v>246</v>
      </c>
      <c r="X18" s="142" t="s">
        <v>234</v>
      </c>
      <c r="Y18" s="137" t="s">
        <v>247</v>
      </c>
      <c r="Z18" s="259"/>
    </row>
    <row r="19" spans="2:26" ht="18" customHeight="1" x14ac:dyDescent="0.2">
      <c r="B19" s="252" t="s">
        <v>248</v>
      </c>
      <c r="C19" s="253">
        <v>1</v>
      </c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5"/>
      <c r="O19" s="256" t="str">
        <f t="shared" si="0"/>
        <v/>
      </c>
      <c r="P19" s="264"/>
      <c r="Q19" s="142" t="s">
        <v>234</v>
      </c>
      <c r="R19" s="278" t="str">
        <f>IF(D14&lt;&gt;"",CONCATENATE("{(",TEXT($O$32,"0.000")," x ",CHOOSE($K$10,0,U21,V21),")^2 - (",TEXT($R$16,"0.000")," ^2/(",$I$10," x ",$G$10,"))}^1/2"),"")</f>
        <v/>
      </c>
      <c r="V19" s="259"/>
      <c r="W19" s="257"/>
      <c r="X19" s="142" t="s">
        <v>234</v>
      </c>
      <c r="Y19" s="137" t="str">
        <f>IF(D14&lt;&gt;"",CONCATENATE("100(",TEXT($R$20,"0.000"),"/",TEXT($R$33,"0.000"),")"),"")</f>
        <v/>
      </c>
      <c r="Z19" s="259"/>
    </row>
    <row r="20" spans="2:26" ht="18" customHeight="1" x14ac:dyDescent="0.2">
      <c r="B20" s="267">
        <v>7</v>
      </c>
      <c r="C20" s="261">
        <v>2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145"/>
      <c r="O20" s="263" t="str">
        <f t="shared" si="0"/>
        <v/>
      </c>
      <c r="P20" s="264"/>
      <c r="Q20" s="142" t="s">
        <v>234</v>
      </c>
      <c r="R20" s="279" t="str">
        <f>IF(D14="","",IF(($O$32*CHOOSE($K$10,0,U21,V21))^2-$R$16^2/($I$10*$G$10)&lt;0,0,(($O$32*CHOOSE($K$10,0,U21,V21))^2-$R$16^2/($I$10*$G$10))^(1/2)))</f>
        <v/>
      </c>
      <c r="T20" s="280" t="s">
        <v>224</v>
      </c>
      <c r="U20" s="250">
        <v>2</v>
      </c>
      <c r="V20" s="250">
        <v>3</v>
      </c>
      <c r="W20" s="257"/>
      <c r="X20" s="142" t="s">
        <v>234</v>
      </c>
      <c r="Y20" s="281" t="str">
        <f>IF(D14&lt;&gt;"",100*($R$20/$R$33),"")</f>
        <v/>
      </c>
      <c r="Z20" s="259"/>
    </row>
    <row r="21" spans="2:26" ht="18" customHeight="1" x14ac:dyDescent="0.25">
      <c r="B21" s="267">
        <f>B20+1</f>
        <v>8</v>
      </c>
      <c r="C21" s="268">
        <v>3</v>
      </c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145"/>
      <c r="O21" s="263" t="str">
        <f t="shared" si="0"/>
        <v/>
      </c>
      <c r="P21" s="220"/>
      <c r="Q21" s="145"/>
      <c r="R21" s="145"/>
      <c r="S21" s="145"/>
      <c r="T21" s="171" t="s">
        <v>249</v>
      </c>
      <c r="U21" s="171">
        <v>3.65</v>
      </c>
      <c r="V21" s="272">
        <v>2.7</v>
      </c>
      <c r="W21" s="264" t="s">
        <v>250</v>
      </c>
      <c r="Z21" s="259"/>
    </row>
    <row r="22" spans="2:26" ht="18" customHeight="1" x14ac:dyDescent="0.25">
      <c r="B22" s="267">
        <f>B21+1</f>
        <v>9</v>
      </c>
      <c r="C22" s="268" t="s">
        <v>239</v>
      </c>
      <c r="D22" s="272" t="str">
        <f t="shared" ref="D22:M22" si="3">IF(D19&lt;&gt;"",SUM(D19:D21)/COUNT(D19:D21),"")</f>
        <v/>
      </c>
      <c r="E22" s="272" t="str">
        <f t="shared" si="3"/>
        <v/>
      </c>
      <c r="F22" s="272" t="str">
        <f t="shared" si="3"/>
        <v/>
      </c>
      <c r="G22" s="272" t="str">
        <f t="shared" si="3"/>
        <v/>
      </c>
      <c r="H22" s="272" t="str">
        <f t="shared" si="3"/>
        <v/>
      </c>
      <c r="I22" s="272" t="str">
        <f t="shared" si="3"/>
        <v/>
      </c>
      <c r="J22" s="272" t="str">
        <f t="shared" si="3"/>
        <v/>
      </c>
      <c r="K22" s="272" t="str">
        <f t="shared" si="3"/>
        <v/>
      </c>
      <c r="L22" s="272" t="str">
        <f t="shared" si="3"/>
        <v/>
      </c>
      <c r="M22" s="272" t="str">
        <f t="shared" si="3"/>
        <v/>
      </c>
      <c r="N22" s="273" t="s">
        <v>251</v>
      </c>
      <c r="O22" s="263" t="str">
        <f t="shared" si="0"/>
        <v/>
      </c>
      <c r="P22" s="235" t="s">
        <v>252</v>
      </c>
      <c r="Q22" s="227"/>
      <c r="R22" s="227"/>
      <c r="S22" s="227"/>
      <c r="T22" s="227"/>
      <c r="U22" s="227"/>
      <c r="V22" s="228"/>
      <c r="W22" s="220" t="s">
        <v>253</v>
      </c>
      <c r="X22" s="145"/>
      <c r="Y22" s="145"/>
      <c r="Z22" s="221"/>
    </row>
    <row r="23" spans="2:26" ht="18" customHeight="1" thickBot="1" x14ac:dyDescent="0.3">
      <c r="B23" s="274">
        <f>B22+1</f>
        <v>10</v>
      </c>
      <c r="C23" s="275" t="s">
        <v>242</v>
      </c>
      <c r="D23" s="276" t="str">
        <f t="shared" ref="D23:M23" si="4">IF(D19&lt;&gt;"",MAX(D19:D21)-MIN(D19:D21),"")</f>
        <v/>
      </c>
      <c r="E23" s="276" t="str">
        <f t="shared" si="4"/>
        <v/>
      </c>
      <c r="F23" s="276" t="str">
        <f t="shared" si="4"/>
        <v/>
      </c>
      <c r="G23" s="276" t="str">
        <f t="shared" si="4"/>
        <v/>
      </c>
      <c r="H23" s="276" t="str">
        <f t="shared" si="4"/>
        <v/>
      </c>
      <c r="I23" s="276" t="str">
        <f t="shared" si="4"/>
        <v/>
      </c>
      <c r="J23" s="276" t="str">
        <f t="shared" si="4"/>
        <v/>
      </c>
      <c r="K23" s="276" t="str">
        <f t="shared" si="4"/>
        <v/>
      </c>
      <c r="L23" s="276" t="str">
        <f t="shared" si="4"/>
        <v/>
      </c>
      <c r="M23" s="276" t="str">
        <f t="shared" si="4"/>
        <v/>
      </c>
      <c r="N23" s="277" t="s">
        <v>254</v>
      </c>
      <c r="O23" s="263" t="str">
        <f t="shared" si="0"/>
        <v/>
      </c>
      <c r="P23" s="257" t="s">
        <v>255</v>
      </c>
      <c r="Q23" s="142" t="s">
        <v>234</v>
      </c>
      <c r="R23" s="740" t="s">
        <v>256</v>
      </c>
      <c r="S23" s="740"/>
      <c r="U23" s="250" t="s">
        <v>223</v>
      </c>
      <c r="V23" s="258" t="s">
        <v>257</v>
      </c>
      <c r="W23" s="251"/>
      <c r="X23" s="227"/>
      <c r="Y23" s="227"/>
      <c r="Z23" s="228"/>
    </row>
    <row r="24" spans="2:26" ht="18" customHeight="1" x14ac:dyDescent="0.2">
      <c r="B24" s="252" t="s">
        <v>258</v>
      </c>
      <c r="C24" s="253">
        <v>1</v>
      </c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  <c r="O24" s="256" t="str">
        <f t="shared" si="0"/>
        <v/>
      </c>
      <c r="P24" s="264"/>
      <c r="Q24" s="142" t="s">
        <v>234</v>
      </c>
      <c r="R24" s="282" t="str">
        <f>IF(D14&lt;&gt;"",CONCATENATE("{(",TEXT($R$16,"0.000"),"^2 + ",TEXT($R$20,"0.000"),"^2)}^1/2"),"")</f>
        <v/>
      </c>
      <c r="U24" s="265">
        <v>2</v>
      </c>
      <c r="V24" s="283">
        <v>3.65</v>
      </c>
      <c r="W24" s="257" t="s">
        <v>259</v>
      </c>
      <c r="X24" s="142" t="s">
        <v>234</v>
      </c>
      <c r="Y24" s="137" t="s">
        <v>260</v>
      </c>
      <c r="Z24" s="259"/>
    </row>
    <row r="25" spans="2:26" ht="18" customHeight="1" x14ac:dyDescent="0.2">
      <c r="B25" s="267">
        <v>12</v>
      </c>
      <c r="C25" s="261">
        <v>2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145"/>
      <c r="O25" s="263" t="str">
        <f t="shared" si="0"/>
        <v/>
      </c>
      <c r="P25" s="220"/>
      <c r="Q25" s="192" t="s">
        <v>234</v>
      </c>
      <c r="R25" s="284" t="str">
        <f>IF(D14&lt;&gt;"",($R$16^2+$R$20^2)^(1/2),"")</f>
        <v/>
      </c>
      <c r="S25" s="145"/>
      <c r="T25" s="145"/>
      <c r="U25" s="265">
        <v>3</v>
      </c>
      <c r="V25" s="283">
        <v>2.7</v>
      </c>
      <c r="W25" s="257"/>
      <c r="X25" s="142" t="s">
        <v>234</v>
      </c>
      <c r="Y25" s="137" t="str">
        <f>IF(D14&lt;&gt;"",CONCATENATE("100(",TEXT($R$25,"0.000"),"/",TEXT($R$33,"0.000"),")"),"")</f>
        <v/>
      </c>
      <c r="Z25" s="259"/>
    </row>
    <row r="26" spans="2:26" ht="18" customHeight="1" x14ac:dyDescent="0.2">
      <c r="B26" s="267">
        <f>B25+1</f>
        <v>13</v>
      </c>
      <c r="C26" s="268">
        <v>3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145"/>
      <c r="O26" s="263" t="str">
        <f t="shared" si="0"/>
        <v/>
      </c>
      <c r="P26" s="235" t="s">
        <v>261</v>
      </c>
      <c r="Q26" s="227"/>
      <c r="R26" s="227"/>
      <c r="S26" s="227"/>
      <c r="T26" s="227"/>
      <c r="U26" s="265">
        <v>4</v>
      </c>
      <c r="V26" s="283">
        <v>2.2999999999999998</v>
      </c>
      <c r="W26" s="257"/>
      <c r="X26" s="142" t="s">
        <v>234</v>
      </c>
      <c r="Y26" s="281" t="str">
        <f>IF(D14&lt;&gt;"",100*($R$25/$R$33),"")</f>
        <v/>
      </c>
      <c r="Z26" s="259"/>
    </row>
    <row r="27" spans="2:26" ht="18" customHeight="1" x14ac:dyDescent="0.25">
      <c r="B27" s="267">
        <f>B26+1</f>
        <v>14</v>
      </c>
      <c r="C27" s="268" t="s">
        <v>239</v>
      </c>
      <c r="D27" s="272" t="str">
        <f t="shared" ref="D27:M27" si="5">IF(D24&lt;&gt;"",SUM(D24:D26)/COUNT(D24:D26),"")</f>
        <v/>
      </c>
      <c r="E27" s="272" t="str">
        <f t="shared" si="5"/>
        <v/>
      </c>
      <c r="F27" s="272" t="str">
        <f t="shared" si="5"/>
        <v/>
      </c>
      <c r="G27" s="272" t="str">
        <f t="shared" si="5"/>
        <v/>
      </c>
      <c r="H27" s="272" t="str">
        <f t="shared" si="5"/>
        <v/>
      </c>
      <c r="I27" s="272" t="str">
        <f t="shared" si="5"/>
        <v/>
      </c>
      <c r="J27" s="272" t="str">
        <f t="shared" si="5"/>
        <v/>
      </c>
      <c r="K27" s="272" t="str">
        <f t="shared" si="5"/>
        <v/>
      </c>
      <c r="L27" s="272" t="str">
        <f t="shared" si="5"/>
        <v/>
      </c>
      <c r="M27" s="272" t="str">
        <f t="shared" si="5"/>
        <v/>
      </c>
      <c r="N27" s="273" t="s">
        <v>262</v>
      </c>
      <c r="O27" s="263" t="str">
        <f t="shared" si="0"/>
        <v/>
      </c>
      <c r="P27" s="257" t="s">
        <v>263</v>
      </c>
      <c r="Q27" s="142" t="s">
        <v>234</v>
      </c>
      <c r="R27" s="137" t="s">
        <v>264</v>
      </c>
      <c r="U27" s="265">
        <v>5</v>
      </c>
      <c r="V27" s="283">
        <v>2.08</v>
      </c>
      <c r="W27" s="285" t="str">
        <f>IF(D15&lt;&gt;"",IF(Y26&lt;10,"Gage system O.K",IF(Y26&lt;30,"Gage system may be acceptable","Gage system needs improvement")),"")</f>
        <v/>
      </c>
      <c r="X27" s="179"/>
      <c r="Y27" s="286"/>
      <c r="Z27" s="287"/>
    </row>
    <row r="28" spans="2:26" ht="18" customHeight="1" thickBot="1" x14ac:dyDescent="0.3">
      <c r="B28" s="274">
        <f>B27+1</f>
        <v>15</v>
      </c>
      <c r="C28" s="275" t="s">
        <v>242</v>
      </c>
      <c r="D28" s="276" t="str">
        <f t="shared" ref="D28:M28" si="6">IF(D24&lt;&gt;"",MAX(D24:D26)-MIN(D24:D26),"")</f>
        <v/>
      </c>
      <c r="E28" s="276" t="str">
        <f t="shared" si="6"/>
        <v/>
      </c>
      <c r="F28" s="276" t="str">
        <f t="shared" si="6"/>
        <v/>
      </c>
      <c r="G28" s="276" t="str">
        <f t="shared" si="6"/>
        <v/>
      </c>
      <c r="H28" s="276" t="str">
        <f t="shared" si="6"/>
        <v/>
      </c>
      <c r="I28" s="276" t="str">
        <f t="shared" si="6"/>
        <v/>
      </c>
      <c r="J28" s="276" t="str">
        <f t="shared" si="6"/>
        <v/>
      </c>
      <c r="K28" s="276" t="str">
        <f t="shared" si="6"/>
        <v/>
      </c>
      <c r="L28" s="276" t="str">
        <f t="shared" si="6"/>
        <v/>
      </c>
      <c r="M28" s="276" t="str">
        <f t="shared" si="6"/>
        <v/>
      </c>
      <c r="N28" s="277" t="s">
        <v>265</v>
      </c>
      <c r="O28" s="263" t="str">
        <f t="shared" si="0"/>
        <v/>
      </c>
      <c r="P28" s="257"/>
      <c r="Q28" s="142" t="s">
        <v>234</v>
      </c>
      <c r="R28" s="137" t="str">
        <f>IF(D14&lt;&gt;"",CONCATENATE(TEXT($O$30,"0.000")," x ",CHOOSE($I$10,0,V24,V25,V26,V27,V28,V29,V30,V31,V32)),"")</f>
        <v/>
      </c>
      <c r="U28" s="265">
        <v>6</v>
      </c>
      <c r="V28" s="283">
        <v>1.93</v>
      </c>
      <c r="W28" s="251"/>
      <c r="X28" s="227"/>
      <c r="Y28" s="227"/>
      <c r="Z28" s="228"/>
    </row>
    <row r="29" spans="2:26" ht="18" customHeight="1" x14ac:dyDescent="0.2">
      <c r="B29" s="288" t="s">
        <v>266</v>
      </c>
      <c r="C29" s="289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314" t="s">
        <v>267</v>
      </c>
      <c r="O29" s="291" t="str">
        <f>IF(D14&lt;&gt;"",AVERAGE(D30:M30),"")</f>
        <v/>
      </c>
      <c r="P29" s="292"/>
      <c r="Q29" s="192" t="s">
        <v>234</v>
      </c>
      <c r="R29" s="284" t="str">
        <f>IF(D14&lt;&gt;"",$O$30*CHOOSE($I$10,0,V24,V25,V26,V27,V28,V29,V30,V31,V32),"")</f>
        <v/>
      </c>
      <c r="S29" s="145"/>
      <c r="T29" s="145"/>
      <c r="U29" s="265">
        <v>7</v>
      </c>
      <c r="V29" s="283">
        <v>1.82</v>
      </c>
      <c r="W29" s="257" t="s">
        <v>268</v>
      </c>
      <c r="X29" s="142" t="s">
        <v>234</v>
      </c>
      <c r="Y29" s="137" t="s">
        <v>269</v>
      </c>
      <c r="Z29" s="259"/>
    </row>
    <row r="30" spans="2:26" ht="18" customHeight="1" thickBot="1" x14ac:dyDescent="0.3">
      <c r="B30" s="293" t="s">
        <v>270</v>
      </c>
      <c r="C30" s="294"/>
      <c r="D30" s="295" t="str">
        <f>IF(D17&lt;&gt;"",SUM(D17,D22,D27)/COUNT(D17,D22,D27),"")</f>
        <v/>
      </c>
      <c r="E30" s="295" t="str">
        <f t="shared" ref="E30:M30" si="7">IF(E17&lt;&gt;"",SUM(E17,E22,E27)/COUNT(E17,E22,E27),"")</f>
        <v/>
      </c>
      <c r="F30" s="295" t="str">
        <f t="shared" si="7"/>
        <v/>
      </c>
      <c r="G30" s="295" t="str">
        <f t="shared" si="7"/>
        <v/>
      </c>
      <c r="H30" s="295" t="str">
        <f t="shared" si="7"/>
        <v/>
      </c>
      <c r="I30" s="295" t="str">
        <f t="shared" si="7"/>
        <v/>
      </c>
      <c r="J30" s="295" t="str">
        <f t="shared" si="7"/>
        <v/>
      </c>
      <c r="K30" s="295" t="str">
        <f t="shared" si="7"/>
        <v/>
      </c>
      <c r="L30" s="295" t="str">
        <f t="shared" si="7"/>
        <v/>
      </c>
      <c r="M30" s="295" t="str">
        <f t="shared" si="7"/>
        <v/>
      </c>
      <c r="N30" s="296" t="s">
        <v>271</v>
      </c>
      <c r="O30" s="297" t="str">
        <f>IF(D14&lt;&gt;"",MAX(D30:M30)-MIN(D30:M30),"")</f>
        <v/>
      </c>
      <c r="P30" s="235" t="s">
        <v>169</v>
      </c>
      <c r="Q30" s="227"/>
      <c r="R30" s="227"/>
      <c r="S30" s="227"/>
      <c r="T30" s="227"/>
      <c r="U30" s="265">
        <v>8</v>
      </c>
      <c r="V30" s="283">
        <v>1.74</v>
      </c>
      <c r="W30" s="257"/>
      <c r="X30" s="142" t="s">
        <v>234</v>
      </c>
      <c r="Y30" s="137" t="str">
        <f>IF(D14&lt;&gt;"",CONCATENATE("100(",TEXT($R$29,"0.000"),"/",TEXT($R$35,"0.000"),")"),"")</f>
        <v/>
      </c>
      <c r="Z30" s="259"/>
    </row>
    <row r="31" spans="2:26" ht="18" customHeight="1" x14ac:dyDescent="0.25">
      <c r="B31" s="298">
        <f>B28+2</f>
        <v>17</v>
      </c>
      <c r="C31" s="255" t="s">
        <v>272</v>
      </c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99" t="s">
        <v>273</v>
      </c>
      <c r="O31" s="256" t="str">
        <f>IF(D14&lt;&gt;"",SUM(O18,O23,O28)/COUNT(D14,D19,D24),"")</f>
        <v/>
      </c>
      <c r="P31" s="257" t="s">
        <v>274</v>
      </c>
      <c r="Q31" s="142" t="s">
        <v>234</v>
      </c>
      <c r="R31" s="137" t="s">
        <v>275</v>
      </c>
      <c r="U31" s="265">
        <v>9</v>
      </c>
      <c r="V31" s="283">
        <v>1.67</v>
      </c>
      <c r="W31" s="257"/>
      <c r="X31" s="142" t="s">
        <v>234</v>
      </c>
      <c r="Y31" s="281" t="str">
        <f>IF(D14&lt;&gt;"",100*($R$29/$R$33),"")</f>
        <v/>
      </c>
      <c r="Z31" s="259"/>
    </row>
    <row r="32" spans="2:26" ht="18" customHeight="1" x14ac:dyDescent="0.25">
      <c r="B32" s="300">
        <f>B31+1</f>
        <v>18</v>
      </c>
      <c r="C32" s="139" t="s">
        <v>276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301" t="s">
        <v>277</v>
      </c>
      <c r="O32" s="302" t="str">
        <f>IF(D14&lt;&gt;"",MAX(O17,O22,O27)-MIN(O17,O22,O27),"")</f>
        <v/>
      </c>
      <c r="P32" s="257"/>
      <c r="Q32" s="303" t="s">
        <v>234</v>
      </c>
      <c r="R32" s="281" t="str">
        <f>CONCATENATE(E8," - ",F8)</f>
        <v>USL - LSL</v>
      </c>
      <c r="U32" s="270">
        <v>10</v>
      </c>
      <c r="V32" s="304">
        <v>1.62</v>
      </c>
      <c r="W32" s="264"/>
      <c r="Z32" s="259"/>
    </row>
    <row r="33" spans="2:26" ht="18" customHeight="1" x14ac:dyDescent="0.25">
      <c r="B33" s="300">
        <f>B32+1</f>
        <v>19</v>
      </c>
      <c r="C33" s="145" t="s">
        <v>278</v>
      </c>
      <c r="D33" s="139"/>
      <c r="E33" s="139"/>
      <c r="F33" s="305" t="str">
        <f>IF(D14="","",IF(OR(H33&lt;&gt;"",I33&lt;&gt;"",J33&lt;&gt;""),"APPRAISER",""))</f>
        <v/>
      </c>
      <c r="G33" s="306"/>
      <c r="H33" s="307" t="str">
        <f>IF(D14="","",IF(OR(AND($D18&lt;&gt;"",$D18&gt;$O$33),AND($E18&lt;&gt;"",$E18&gt;$O$33),AND($F18&lt;&gt;"",$F18&gt;$O$33),AND($G18&lt;&gt;"",$G18&gt;$O$33),AND($H18&lt;&gt;"",$H18&gt;$O$33),AND($I18&lt;&gt;"",$I18&gt;$O$33),AND($J18&lt;&gt;"",$J18&gt;$O$33),AND($K18&lt;&gt;"",$K18&gt;$O$33),AND($L18&lt;&gt;"",$L18&gt;$O$33),AND($M18&lt;&gt;"",$M18&gt;$O$33)),"A",""))</f>
        <v/>
      </c>
      <c r="I33" s="307" t="str">
        <f>IF(D14="","",IF(OR(AND($D23&lt;&gt;"",$D23&gt;$O$33),AND($E23&lt;&gt;"",$E23&gt;$O$33),AND($F23&lt;&gt;"",$F23&gt;$O$33),AND($G23&lt;&gt;"",$G23&gt;$O$33),AND($H23&lt;&gt;"",$H23&gt;$O$33),AND($I23&lt;&gt;"",$I23&gt;$O$33),AND($J23&lt;&gt;"",$J23&gt;$O$33),AND($K23&lt;&gt;"",$K23&gt;$O$33),AND($L23&lt;&gt;"",$L23&gt;$O$33),AND($M23&lt;&gt;"",$M23&gt;$O$33)),"B",""))</f>
        <v/>
      </c>
      <c r="J33" s="307" t="str">
        <f>IF(D14="","",IF(OR(AND($D28&lt;&gt;"",$D28&gt;$O$33),AND($E28&lt;&gt;"",$E28&gt;$O$33),AND($F28&lt;&gt;"",$F28&gt;$O$33),AND($G28&lt;&gt;"",$G28&gt;$O$33),AND($H28&lt;&gt;"",$H28&gt;$O$33),AND($I28&lt;&gt;"",$I28&gt;$O$33),AND($J28&lt;&gt;"",$J28&gt;$O$33),AND($K28&lt;&gt;"",$K28&gt;$O$33),AND($L28&lt;&gt;"",$L28&gt;$O$33),AND($M28&lt;&gt;"",$M28&gt;$O$33)),"C",""))</f>
        <v/>
      </c>
      <c r="K33" s="306" t="str">
        <f>IF(D14="","",IF(OR(H33&lt;&gt;"",I33&lt;&gt;"",J33&lt;&gt;""),"OUT OF CONTROL",""))</f>
        <v/>
      </c>
      <c r="L33" s="139"/>
      <c r="M33" s="139"/>
      <c r="N33" s="308" t="s">
        <v>279</v>
      </c>
      <c r="O33" s="302" t="str">
        <f>IF(D14&lt;&gt;"",IF(G10=3,2.58*O31,3.27*O31),"")</f>
        <v/>
      </c>
      <c r="P33" s="292"/>
      <c r="Q33" s="309" t="s">
        <v>234</v>
      </c>
      <c r="R33" s="269" t="str">
        <f>IF(D14&lt;&gt;"",E8-F8,"")</f>
        <v/>
      </c>
      <c r="S33" s="145"/>
      <c r="T33" s="145"/>
      <c r="U33" s="145"/>
      <c r="V33" s="145"/>
      <c r="W33" s="220"/>
      <c r="X33" s="145"/>
      <c r="Y33" s="145"/>
      <c r="Z33" s="221"/>
    </row>
    <row r="34" spans="2:26" ht="18" customHeight="1" thickBot="1" x14ac:dyDescent="0.3">
      <c r="B34" s="274">
        <f>B33+1</f>
        <v>20</v>
      </c>
      <c r="C34" s="310" t="s">
        <v>280</v>
      </c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1" t="s">
        <v>281</v>
      </c>
      <c r="O34" s="297" t="str">
        <f>IF(D14&lt;&gt;"",0,"")</f>
        <v/>
      </c>
      <c r="P34" s="142"/>
      <c r="Q34" s="303"/>
      <c r="R34" s="284"/>
    </row>
    <row r="35" spans="2:26" ht="18" customHeight="1" x14ac:dyDescent="3.5">
      <c r="C35" s="313" t="s">
        <v>282</v>
      </c>
      <c r="P35" s="168" t="s">
        <v>283</v>
      </c>
    </row>
    <row r="36" spans="2:26" ht="13.5" x14ac:dyDescent="0.25">
      <c r="B36" s="168" t="s">
        <v>284</v>
      </c>
      <c r="P36" s="168" t="s">
        <v>285</v>
      </c>
    </row>
    <row r="37" spans="2:26" x14ac:dyDescent="0.2">
      <c r="B37" s="168" t="s">
        <v>286</v>
      </c>
      <c r="Q37" s="168" t="s">
        <v>287</v>
      </c>
    </row>
    <row r="38" spans="2:26" x14ac:dyDescent="0.2">
      <c r="B38" s="168" t="s">
        <v>288</v>
      </c>
      <c r="P38" s="168" t="s">
        <v>289</v>
      </c>
    </row>
    <row r="39" spans="2:26" ht="13.5" x14ac:dyDescent="0.25">
      <c r="P39" s="168" t="s">
        <v>290</v>
      </c>
    </row>
    <row r="40" spans="2:26" ht="13.5" x14ac:dyDescent="0.25">
      <c r="B40" s="168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68" t="s">
        <v>291</v>
      </c>
    </row>
    <row r="41" spans="2:26" ht="13.5" x14ac:dyDescent="0.25">
      <c r="P41" s="168" t="s">
        <v>292</v>
      </c>
    </row>
    <row r="43" spans="2:26" s="143" customFormat="1" ht="9" x14ac:dyDescent="0.15">
      <c r="B43" s="312"/>
      <c r="C43" s="312"/>
      <c r="D43" s="312"/>
      <c r="E43" s="312"/>
      <c r="F43" s="736"/>
      <c r="G43" s="737"/>
    </row>
    <row r="48" spans="2:26" x14ac:dyDescent="0.2">
      <c r="D48" s="142"/>
    </row>
  </sheetData>
  <mergeCells count="5">
    <mergeCell ref="F43:G43"/>
    <mergeCell ref="B1:O1"/>
    <mergeCell ref="P1:Z1"/>
    <mergeCell ref="R18:T18"/>
    <mergeCell ref="R23:S23"/>
  </mergeCells>
  <phoneticPr fontId="0" type="noConversion"/>
  <printOptions horizontalCentered="1"/>
  <pageMargins left="0.75" right="0.75" top="1" bottom="1" header="0.5" footer="0.5"/>
  <pageSetup scale="91" orientation="portrait" r:id="rId1"/>
  <headerFooter alignWithMargins="0">
    <oddFooter>&amp;RQMS-GFORM-029
REV.&amp;KFF0000 AC
&amp;K000000ECO No. &amp;KFF00001002483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3">
    <pageSetUpPr fitToPage="1"/>
  </sheetPr>
  <dimension ref="B1:J44"/>
  <sheetViews>
    <sheetView topLeftCell="B1" zoomScaleNormal="100" workbookViewId="0">
      <selection activeCell="G7" sqref="G7"/>
    </sheetView>
  </sheetViews>
  <sheetFormatPr defaultColWidth="9.140625" defaultRowHeight="12.75" x14ac:dyDescent="0.2"/>
  <cols>
    <col min="1" max="1" width="5.85546875" style="137" customWidth="1"/>
    <col min="2" max="10" width="9.85546875" style="137" customWidth="1"/>
    <col min="11" max="11" width="5.85546875" style="137" customWidth="1"/>
    <col min="12" max="16384" width="9.140625" style="137"/>
  </cols>
  <sheetData>
    <row r="1" spans="2:10" ht="25.5" customHeight="1" x14ac:dyDescent="0.3">
      <c r="B1" s="739" t="s">
        <v>293</v>
      </c>
      <c r="C1" s="739"/>
      <c r="D1" s="739"/>
      <c r="E1" s="739"/>
      <c r="F1" s="739"/>
      <c r="G1" s="739"/>
      <c r="H1" s="739"/>
      <c r="I1" s="739"/>
      <c r="J1" s="739"/>
    </row>
    <row r="3" spans="2:10" s="168" customFormat="1" ht="11.25" x14ac:dyDescent="0.2">
      <c r="B3" s="165" t="s">
        <v>2</v>
      </c>
      <c r="C3" s="166"/>
      <c r="D3" s="167"/>
      <c r="E3" s="165" t="s">
        <v>211</v>
      </c>
      <c r="F3" s="166"/>
      <c r="G3" s="167"/>
      <c r="H3" s="165" t="s">
        <v>212</v>
      </c>
      <c r="I3" s="166"/>
      <c r="J3" s="167"/>
    </row>
    <row r="4" spans="2:10" x14ac:dyDescent="0.2">
      <c r="B4" s="741" t="s">
        <v>21</v>
      </c>
      <c r="C4" s="741"/>
      <c r="D4" s="741"/>
      <c r="E4" s="741"/>
      <c r="F4" s="741"/>
      <c r="G4" s="741"/>
      <c r="H4" s="741"/>
      <c r="I4" s="741"/>
      <c r="J4" s="741"/>
    </row>
    <row r="5" spans="2:10" s="168" customFormat="1" ht="11.25" x14ac:dyDescent="0.2">
      <c r="B5" s="165" t="s">
        <v>1</v>
      </c>
      <c r="C5" s="166"/>
      <c r="D5" s="167"/>
      <c r="E5" s="165" t="s">
        <v>213</v>
      </c>
      <c r="F5" s="166"/>
      <c r="G5" s="167"/>
      <c r="H5" s="165" t="s">
        <v>214</v>
      </c>
      <c r="I5" s="166"/>
      <c r="J5" s="167"/>
    </row>
    <row r="6" spans="2:10" x14ac:dyDescent="0.2">
      <c r="B6" s="741" t="s">
        <v>21</v>
      </c>
      <c r="C6" s="741"/>
      <c r="D6" s="741"/>
      <c r="E6" s="741"/>
      <c r="F6" s="741"/>
      <c r="G6" s="741"/>
      <c r="H6" s="741"/>
      <c r="I6" s="741"/>
      <c r="J6" s="741"/>
    </row>
    <row r="7" spans="2:10" s="168" customFormat="1" ht="11.25" x14ac:dyDescent="0.2">
      <c r="B7" s="165" t="s">
        <v>294</v>
      </c>
      <c r="C7" s="166"/>
      <c r="D7" s="167"/>
      <c r="E7" s="165" t="s">
        <v>217</v>
      </c>
      <c r="F7" s="166"/>
      <c r="G7" s="167"/>
      <c r="H7" s="165" t="s">
        <v>225</v>
      </c>
      <c r="I7" s="166"/>
      <c r="J7" s="167"/>
    </row>
    <row r="8" spans="2:10" x14ac:dyDescent="0.2">
      <c r="B8" s="741"/>
      <c r="C8" s="741"/>
      <c r="D8" s="741"/>
      <c r="E8" s="741"/>
      <c r="F8" s="741"/>
      <c r="G8" s="741"/>
      <c r="H8" s="741"/>
      <c r="I8" s="741"/>
      <c r="J8" s="741"/>
    </row>
    <row r="12" spans="2:10" ht="15.75" x14ac:dyDescent="0.25">
      <c r="C12" s="138"/>
      <c r="D12" s="169" t="s">
        <v>295</v>
      </c>
      <c r="E12" s="170"/>
      <c r="G12" s="138"/>
      <c r="H12" s="169" t="s">
        <v>296</v>
      </c>
      <c r="I12" s="170"/>
    </row>
    <row r="13" spans="2:10" x14ac:dyDescent="0.2">
      <c r="C13" s="171" t="s">
        <v>297</v>
      </c>
      <c r="D13" s="171" t="s">
        <v>298</v>
      </c>
      <c r="E13" s="171" t="s">
        <v>299</v>
      </c>
      <c r="G13" s="171" t="s">
        <v>297</v>
      </c>
      <c r="H13" s="171" t="s">
        <v>298</v>
      </c>
      <c r="I13" s="171" t="s">
        <v>299</v>
      </c>
    </row>
    <row r="14" spans="2:10" x14ac:dyDescent="0.2">
      <c r="C14" s="171">
        <v>1</v>
      </c>
      <c r="D14" s="147"/>
      <c r="E14" s="147"/>
      <c r="G14" s="171">
        <v>1</v>
      </c>
      <c r="H14" s="147"/>
      <c r="I14" s="147"/>
    </row>
    <row r="15" spans="2:10" x14ac:dyDescent="0.2">
      <c r="C15" s="171">
        <f>C14+1</f>
        <v>2</v>
      </c>
      <c r="D15" s="147"/>
      <c r="E15" s="147"/>
      <c r="G15" s="171">
        <f>G14+1</f>
        <v>2</v>
      </c>
      <c r="H15" s="147"/>
      <c r="I15" s="147"/>
    </row>
    <row r="16" spans="2:10" x14ac:dyDescent="0.2">
      <c r="C16" s="171">
        <f t="shared" ref="C16:C31" si="0">C15+1</f>
        <v>3</v>
      </c>
      <c r="D16" s="147"/>
      <c r="E16" s="147"/>
      <c r="G16" s="171">
        <f t="shared" ref="G16:G31" si="1">G15+1</f>
        <v>3</v>
      </c>
      <c r="H16" s="147"/>
      <c r="I16" s="147"/>
    </row>
    <row r="17" spans="3:9" x14ac:dyDescent="0.2">
      <c r="C17" s="171">
        <f t="shared" si="0"/>
        <v>4</v>
      </c>
      <c r="D17" s="147"/>
      <c r="E17" s="147"/>
      <c r="G17" s="171">
        <f t="shared" si="1"/>
        <v>4</v>
      </c>
      <c r="H17" s="147"/>
      <c r="I17" s="147"/>
    </row>
    <row r="18" spans="3:9" x14ac:dyDescent="0.2">
      <c r="C18" s="171">
        <f t="shared" si="0"/>
        <v>5</v>
      </c>
      <c r="D18" s="147"/>
      <c r="E18" s="147"/>
      <c r="G18" s="171">
        <f t="shared" si="1"/>
        <v>5</v>
      </c>
      <c r="H18" s="147"/>
      <c r="I18" s="147"/>
    </row>
    <row r="19" spans="3:9" x14ac:dyDescent="0.2">
      <c r="C19" s="171">
        <f t="shared" si="0"/>
        <v>6</v>
      </c>
      <c r="D19" s="147"/>
      <c r="E19" s="147"/>
      <c r="G19" s="171">
        <f t="shared" si="1"/>
        <v>6</v>
      </c>
      <c r="H19" s="147"/>
      <c r="I19" s="147"/>
    </row>
    <row r="20" spans="3:9" x14ac:dyDescent="0.2">
      <c r="C20" s="171">
        <f t="shared" si="0"/>
        <v>7</v>
      </c>
      <c r="D20" s="147"/>
      <c r="E20" s="147"/>
      <c r="G20" s="171">
        <f t="shared" si="1"/>
        <v>7</v>
      </c>
      <c r="H20" s="147"/>
      <c r="I20" s="147"/>
    </row>
    <row r="21" spans="3:9" x14ac:dyDescent="0.2">
      <c r="C21" s="171">
        <f t="shared" si="0"/>
        <v>8</v>
      </c>
      <c r="D21" s="147"/>
      <c r="E21" s="147"/>
      <c r="G21" s="171">
        <f t="shared" si="1"/>
        <v>8</v>
      </c>
      <c r="H21" s="147"/>
      <c r="I21" s="147"/>
    </row>
    <row r="22" spans="3:9" x14ac:dyDescent="0.2">
      <c r="C22" s="171">
        <f t="shared" si="0"/>
        <v>9</v>
      </c>
      <c r="D22" s="147"/>
      <c r="E22" s="147"/>
      <c r="G22" s="171">
        <f t="shared" si="1"/>
        <v>9</v>
      </c>
      <c r="H22" s="147"/>
      <c r="I22" s="147"/>
    </row>
    <row r="23" spans="3:9" x14ac:dyDescent="0.2">
      <c r="C23" s="171">
        <f t="shared" si="0"/>
        <v>10</v>
      </c>
      <c r="D23" s="147"/>
      <c r="E23" s="147"/>
      <c r="G23" s="171">
        <f t="shared" si="1"/>
        <v>10</v>
      </c>
      <c r="H23" s="147"/>
      <c r="I23" s="147"/>
    </row>
    <row r="24" spans="3:9" x14ac:dyDescent="0.2">
      <c r="C24" s="171">
        <f t="shared" si="0"/>
        <v>11</v>
      </c>
      <c r="D24" s="147"/>
      <c r="E24" s="147"/>
      <c r="G24" s="171">
        <f t="shared" si="1"/>
        <v>11</v>
      </c>
      <c r="H24" s="147"/>
      <c r="I24" s="147"/>
    </row>
    <row r="25" spans="3:9" x14ac:dyDescent="0.2">
      <c r="C25" s="171">
        <f t="shared" si="0"/>
        <v>12</v>
      </c>
      <c r="D25" s="147"/>
      <c r="E25" s="147"/>
      <c r="G25" s="171">
        <f t="shared" si="1"/>
        <v>12</v>
      </c>
      <c r="H25" s="147"/>
      <c r="I25" s="147"/>
    </row>
    <row r="26" spans="3:9" x14ac:dyDescent="0.2">
      <c r="C26" s="171">
        <f t="shared" si="0"/>
        <v>13</v>
      </c>
      <c r="D26" s="147"/>
      <c r="E26" s="147"/>
      <c r="G26" s="171">
        <f t="shared" si="1"/>
        <v>13</v>
      </c>
      <c r="H26" s="147"/>
      <c r="I26" s="147"/>
    </row>
    <row r="27" spans="3:9" x14ac:dyDescent="0.2">
      <c r="C27" s="171">
        <f t="shared" si="0"/>
        <v>14</v>
      </c>
      <c r="D27" s="147"/>
      <c r="E27" s="147"/>
      <c r="G27" s="171">
        <f t="shared" si="1"/>
        <v>14</v>
      </c>
      <c r="H27" s="147"/>
      <c r="I27" s="147"/>
    </row>
    <row r="28" spans="3:9" x14ac:dyDescent="0.2">
      <c r="C28" s="171">
        <f t="shared" si="0"/>
        <v>15</v>
      </c>
      <c r="D28" s="147"/>
      <c r="E28" s="147"/>
      <c r="G28" s="171">
        <f t="shared" si="1"/>
        <v>15</v>
      </c>
      <c r="H28" s="147"/>
      <c r="I28" s="147"/>
    </row>
    <row r="29" spans="3:9" x14ac:dyDescent="0.2">
      <c r="C29" s="171">
        <f t="shared" si="0"/>
        <v>16</v>
      </c>
      <c r="D29" s="147"/>
      <c r="E29" s="147"/>
      <c r="G29" s="171">
        <f t="shared" si="1"/>
        <v>16</v>
      </c>
      <c r="H29" s="147"/>
      <c r="I29" s="147"/>
    </row>
    <row r="30" spans="3:9" x14ac:dyDescent="0.2">
      <c r="C30" s="171">
        <f t="shared" si="0"/>
        <v>17</v>
      </c>
      <c r="D30" s="147"/>
      <c r="E30" s="147"/>
      <c r="G30" s="171">
        <f t="shared" si="1"/>
        <v>17</v>
      </c>
      <c r="H30" s="147"/>
      <c r="I30" s="147"/>
    </row>
    <row r="31" spans="3:9" x14ac:dyDescent="0.2">
      <c r="C31" s="171">
        <f t="shared" si="0"/>
        <v>18</v>
      </c>
      <c r="D31" s="147"/>
      <c r="E31" s="147"/>
      <c r="G31" s="171">
        <f t="shared" si="1"/>
        <v>18</v>
      </c>
      <c r="H31" s="147"/>
      <c r="I31" s="147"/>
    </row>
    <row r="32" spans="3:9" x14ac:dyDescent="0.2">
      <c r="C32" s="171">
        <f>C31+1</f>
        <v>19</v>
      </c>
      <c r="D32" s="147"/>
      <c r="E32" s="147"/>
      <c r="G32" s="171">
        <f>G31+1</f>
        <v>19</v>
      </c>
      <c r="H32" s="147"/>
      <c r="I32" s="147"/>
    </row>
    <row r="33" spans="2:9" x14ac:dyDescent="0.2">
      <c r="C33" s="171">
        <f>C32+1</f>
        <v>20</v>
      </c>
      <c r="D33" s="147"/>
      <c r="E33" s="147"/>
      <c r="G33" s="171">
        <f>G32+1</f>
        <v>20</v>
      </c>
      <c r="H33" s="147"/>
      <c r="I33" s="147"/>
    </row>
    <row r="37" spans="2:9" ht="15.75" customHeight="1" x14ac:dyDescent="0.2">
      <c r="C37" s="137" t="s">
        <v>300</v>
      </c>
      <c r="G37" s="172"/>
    </row>
    <row r="38" spans="2:9" ht="17.25" customHeight="1" x14ac:dyDescent="0.2">
      <c r="G38" s="172"/>
    </row>
    <row r="40" spans="2:9" x14ac:dyDescent="0.2">
      <c r="C40" s="137" t="s">
        <v>301</v>
      </c>
      <c r="D40" s="173"/>
      <c r="E40" s="173"/>
      <c r="F40" s="173"/>
      <c r="G40" s="173"/>
      <c r="H40" s="173"/>
      <c r="I40" s="173"/>
    </row>
    <row r="41" spans="2:9" x14ac:dyDescent="0.2">
      <c r="D41" s="173"/>
      <c r="E41" s="173"/>
      <c r="F41" s="173"/>
      <c r="G41" s="173"/>
      <c r="H41" s="173"/>
      <c r="I41" s="173"/>
    </row>
    <row r="42" spans="2:9" x14ac:dyDescent="0.2">
      <c r="D42" s="173"/>
      <c r="E42" s="173"/>
      <c r="F42" s="173"/>
      <c r="G42" s="173"/>
      <c r="H42" s="173"/>
      <c r="I42" s="173"/>
    </row>
    <row r="43" spans="2:9" s="143" customFormat="1" ht="9" x14ac:dyDescent="0.15">
      <c r="D43" s="144"/>
    </row>
    <row r="44" spans="2:9" x14ac:dyDescent="0.2">
      <c r="B44" s="143"/>
    </row>
  </sheetData>
  <mergeCells count="10">
    <mergeCell ref="B1:J1"/>
    <mergeCell ref="B4:D4"/>
    <mergeCell ref="B6:D6"/>
    <mergeCell ref="B8:D8"/>
    <mergeCell ref="E4:G4"/>
    <mergeCell ref="E6:G6"/>
    <mergeCell ref="E8:G8"/>
    <mergeCell ref="H4:J4"/>
    <mergeCell ref="H6:J6"/>
    <mergeCell ref="H8:J8"/>
  </mergeCells>
  <phoneticPr fontId="0" type="noConversion"/>
  <printOptions horizontalCentered="1"/>
  <pageMargins left="0.75" right="0.75" top="1" bottom="1" header="0.5" footer="0.5"/>
  <pageSetup scale="96" orientation="portrait" r:id="rId1"/>
  <headerFooter alignWithMargins="0">
    <oddFooter>&amp;RQMS-GFORM-029
REV.&amp;KFF0000 AC
&amp;K000000ECO No. &amp;KFF00001002483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152400</xdr:rowOff>
                  </from>
                  <to>
                    <xdr:col>8</xdr:col>
                    <xdr:colOff>304800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6</xdr:col>
                    <xdr:colOff>152400</xdr:colOff>
                    <xdr:row>37</xdr:row>
                    <xdr:rowOff>9525</xdr:rowOff>
                  </from>
                  <to>
                    <xdr:col>8</xdr:col>
                    <xdr:colOff>447675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1">
    <pageSetUpPr fitToPage="1"/>
  </sheetPr>
  <dimension ref="B1:S46"/>
  <sheetViews>
    <sheetView topLeftCell="L1" zoomScaleNormal="100" workbookViewId="0">
      <pane ySplit="15" topLeftCell="A16" activePane="bottomLeft" state="frozen"/>
      <selection activeCell="G7" sqref="G7"/>
      <selection pane="bottomLeft" activeCell="G7" sqref="G7"/>
    </sheetView>
  </sheetViews>
  <sheetFormatPr defaultColWidth="9.140625" defaultRowHeight="12.75" x14ac:dyDescent="0.2"/>
  <cols>
    <col min="1" max="1" width="5.85546875" style="137" customWidth="1"/>
    <col min="2" max="2" width="7.140625" style="137" customWidth="1"/>
    <col min="3" max="3" width="17.85546875" style="137" customWidth="1"/>
    <col min="4" max="4" width="15.85546875" style="137" customWidth="1"/>
    <col min="5" max="5" width="3.140625" style="142" customWidth="1"/>
    <col min="6" max="6" width="4" style="142" customWidth="1"/>
    <col min="7" max="7" width="20.42578125" style="137" bestFit="1" customWidth="1"/>
    <col min="8" max="8" width="3.140625" style="142" customWidth="1"/>
    <col min="9" max="9" width="17.85546875" style="137" customWidth="1"/>
    <col min="10" max="10" width="18" style="137" customWidth="1"/>
    <col min="11" max="11" width="3.140625" style="142" customWidth="1"/>
    <col min="12" max="12" width="4.140625" style="142" customWidth="1"/>
    <col min="13" max="13" width="12.42578125" style="137" customWidth="1"/>
    <col min="14" max="14" width="14.140625" style="137" bestFit="1" customWidth="1"/>
    <col min="15" max="15" width="12.42578125" style="137" customWidth="1"/>
    <col min="16" max="18" width="3.42578125" style="142" customWidth="1"/>
    <col min="19" max="19" width="3.85546875" style="142" customWidth="1"/>
    <col min="20" max="20" width="5.85546875" style="137" customWidth="1"/>
    <col min="21" max="16384" width="9.140625" style="137"/>
  </cols>
  <sheetData>
    <row r="1" spans="2:19" ht="25.5" customHeight="1" x14ac:dyDescent="0.3">
      <c r="B1" s="739" t="s">
        <v>302</v>
      </c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</row>
    <row r="2" spans="2:19" x14ac:dyDescent="0.2">
      <c r="E2" s="137"/>
      <c r="F2" s="137"/>
      <c r="H2" s="137"/>
      <c r="N2" s="137" t="s">
        <v>303</v>
      </c>
      <c r="O2" s="174"/>
      <c r="P2" s="175"/>
      <c r="Q2" s="175"/>
      <c r="R2" s="175"/>
      <c r="S2" s="175"/>
    </row>
    <row r="3" spans="2:19" ht="6.75" customHeight="1" x14ac:dyDescent="0.2">
      <c r="E3" s="137"/>
      <c r="F3" s="137"/>
      <c r="H3" s="137"/>
      <c r="P3" s="137"/>
    </row>
    <row r="4" spans="2:19" x14ac:dyDescent="0.2">
      <c r="B4" s="137" t="s">
        <v>304</v>
      </c>
      <c r="C4" s="174" t="s">
        <v>21</v>
      </c>
      <c r="D4" s="175" t="s">
        <v>21</v>
      </c>
      <c r="E4" s="175"/>
      <c r="G4" s="137" t="s">
        <v>305</v>
      </c>
      <c r="H4" s="174" t="s">
        <v>21</v>
      </c>
      <c r="I4" s="175" t="s">
        <v>21</v>
      </c>
      <c r="J4" s="175"/>
      <c r="K4" s="175"/>
      <c r="L4" s="175"/>
      <c r="N4" s="137" t="s">
        <v>306</v>
      </c>
      <c r="O4" s="176"/>
      <c r="P4" s="177" t="s">
        <v>307</v>
      </c>
      <c r="Q4" s="175"/>
      <c r="R4" s="175"/>
      <c r="S4" s="175"/>
    </row>
    <row r="5" spans="2:19" ht="6.75" customHeight="1" x14ac:dyDescent="0.2">
      <c r="P5" s="137"/>
    </row>
    <row r="6" spans="2:19" x14ac:dyDescent="0.2">
      <c r="B6" s="137" t="s">
        <v>308</v>
      </c>
      <c r="D6" s="174" t="s">
        <v>21</v>
      </c>
      <c r="E6" s="175"/>
      <c r="G6" s="137" t="s">
        <v>309</v>
      </c>
      <c r="H6" s="176"/>
      <c r="I6" s="175"/>
      <c r="J6" s="175"/>
      <c r="K6" s="175"/>
      <c r="L6" s="175"/>
      <c r="N6" s="137" t="s">
        <v>310</v>
      </c>
      <c r="O6" s="176"/>
      <c r="P6" s="175"/>
      <c r="Q6" s="175"/>
      <c r="R6" s="175"/>
      <c r="S6" s="175"/>
    </row>
    <row r="7" spans="2:19" ht="6.75" customHeight="1" x14ac:dyDescent="0.2">
      <c r="P7" s="137"/>
    </row>
    <row r="8" spans="2:19" x14ac:dyDescent="0.2">
      <c r="B8" s="137" t="s">
        <v>311</v>
      </c>
      <c r="D8" s="145"/>
      <c r="E8" s="145"/>
      <c r="F8" s="145"/>
      <c r="G8" s="145"/>
      <c r="H8" s="145"/>
      <c r="I8" s="145"/>
      <c r="J8" s="145"/>
      <c r="K8" s="145"/>
      <c r="L8" s="145"/>
      <c r="N8" s="137" t="s">
        <v>312</v>
      </c>
      <c r="O8" s="176"/>
      <c r="P8" s="175"/>
      <c r="Q8" s="175"/>
      <c r="R8" s="175"/>
      <c r="S8" s="175"/>
    </row>
    <row r="9" spans="2:19" x14ac:dyDescent="0.2">
      <c r="O9" s="178"/>
      <c r="P9" s="179"/>
      <c r="Q9" s="179"/>
      <c r="R9" s="179"/>
    </row>
    <row r="10" spans="2:19" ht="21.75" customHeight="1" x14ac:dyDescent="0.2">
      <c r="O10" s="178"/>
      <c r="P10" s="179"/>
      <c r="Q10" s="179"/>
      <c r="R10" s="179"/>
    </row>
    <row r="11" spans="2:19" ht="9.75" customHeight="1" x14ac:dyDescent="0.2">
      <c r="B11" s="742" t="s">
        <v>313</v>
      </c>
      <c r="C11" s="742" t="s">
        <v>314</v>
      </c>
      <c r="D11" s="742" t="s">
        <v>315</v>
      </c>
      <c r="E11" s="748" t="s">
        <v>316</v>
      </c>
      <c r="F11" s="748" t="s">
        <v>317</v>
      </c>
      <c r="G11" s="742" t="s">
        <v>318</v>
      </c>
      <c r="H11" s="748" t="s">
        <v>319</v>
      </c>
      <c r="I11" s="742" t="s">
        <v>320</v>
      </c>
      <c r="J11" s="742" t="s">
        <v>321</v>
      </c>
      <c r="K11" s="748" t="s">
        <v>322</v>
      </c>
      <c r="L11" s="748" t="s">
        <v>323</v>
      </c>
      <c r="M11" s="742" t="s">
        <v>324</v>
      </c>
      <c r="N11" s="746" t="s">
        <v>325</v>
      </c>
      <c r="O11" s="745" t="s">
        <v>326</v>
      </c>
      <c r="P11" s="745"/>
      <c r="Q11" s="745"/>
      <c r="R11" s="745"/>
      <c r="S11" s="745"/>
    </row>
    <row r="12" spans="2:19" ht="9.75" customHeight="1" x14ac:dyDescent="0.2">
      <c r="B12" s="743"/>
      <c r="C12" s="743"/>
      <c r="D12" s="743"/>
      <c r="E12" s="749"/>
      <c r="F12" s="749"/>
      <c r="G12" s="743"/>
      <c r="H12" s="749"/>
      <c r="I12" s="743"/>
      <c r="J12" s="743"/>
      <c r="K12" s="749" t="s">
        <v>327</v>
      </c>
      <c r="L12" s="749" t="s">
        <v>328</v>
      </c>
      <c r="M12" s="743"/>
      <c r="N12" s="746"/>
      <c r="O12" s="746" t="s">
        <v>329</v>
      </c>
      <c r="P12" s="747" t="s">
        <v>316</v>
      </c>
      <c r="Q12" s="747" t="s">
        <v>319</v>
      </c>
      <c r="R12" s="747" t="s">
        <v>322</v>
      </c>
      <c r="S12" s="747" t="s">
        <v>323</v>
      </c>
    </row>
    <row r="13" spans="2:19" ht="12.6" customHeight="1" x14ac:dyDescent="0.2">
      <c r="B13" s="743"/>
      <c r="C13" s="743"/>
      <c r="D13" s="743"/>
      <c r="E13" s="749"/>
      <c r="F13" s="749"/>
      <c r="G13" s="743"/>
      <c r="H13" s="749"/>
      <c r="I13" s="743"/>
      <c r="J13" s="743"/>
      <c r="K13" s="749" t="s">
        <v>330</v>
      </c>
      <c r="L13" s="749" t="s">
        <v>331</v>
      </c>
      <c r="M13" s="743"/>
      <c r="N13" s="746"/>
      <c r="O13" s="746"/>
      <c r="P13" s="747"/>
      <c r="Q13" s="747"/>
      <c r="R13" s="747"/>
      <c r="S13" s="747"/>
    </row>
    <row r="14" spans="2:19" ht="12.6" customHeight="1" x14ac:dyDescent="0.2">
      <c r="B14" s="743"/>
      <c r="C14" s="743"/>
      <c r="D14" s="743"/>
      <c r="E14" s="749"/>
      <c r="F14" s="749"/>
      <c r="G14" s="743"/>
      <c r="H14" s="749"/>
      <c r="I14" s="743"/>
      <c r="J14" s="743"/>
      <c r="K14" s="749" t="s">
        <v>327</v>
      </c>
      <c r="L14" s="749" t="s">
        <v>332</v>
      </c>
      <c r="M14" s="743"/>
      <c r="N14" s="746"/>
      <c r="O14" s="746"/>
      <c r="P14" s="747"/>
      <c r="Q14" s="747"/>
      <c r="R14" s="747"/>
      <c r="S14" s="747"/>
    </row>
    <row r="15" spans="2:19" ht="12.6" customHeight="1" x14ac:dyDescent="0.2">
      <c r="B15" s="744"/>
      <c r="C15" s="744"/>
      <c r="D15" s="744"/>
      <c r="E15" s="750"/>
      <c r="F15" s="750"/>
      <c r="G15" s="744"/>
      <c r="H15" s="750"/>
      <c r="I15" s="744"/>
      <c r="J15" s="744"/>
      <c r="K15" s="750" t="s">
        <v>333</v>
      </c>
      <c r="L15" s="750"/>
      <c r="M15" s="744"/>
      <c r="N15" s="746"/>
      <c r="O15" s="746"/>
      <c r="P15" s="747"/>
      <c r="Q15" s="747"/>
      <c r="R15" s="747"/>
      <c r="S15" s="747"/>
    </row>
    <row r="16" spans="2:19" x14ac:dyDescent="0.2">
      <c r="B16" s="180"/>
      <c r="C16" s="180"/>
      <c r="D16" s="180"/>
      <c r="E16" s="181"/>
      <c r="F16" s="181"/>
      <c r="G16" s="180"/>
      <c r="H16" s="181"/>
      <c r="I16" s="180"/>
      <c r="J16" s="180"/>
      <c r="K16" s="181"/>
      <c r="L16" s="181" t="str">
        <f t="shared" ref="L16:L45" si="0">IF(E16&lt;&gt;"",E16*H16*K16,"")</f>
        <v/>
      </c>
      <c r="M16" s="180"/>
      <c r="N16" s="180"/>
      <c r="O16" s="180"/>
      <c r="P16" s="181"/>
      <c r="Q16" s="181"/>
      <c r="R16" s="181"/>
      <c r="S16" s="182" t="str">
        <f t="shared" ref="S16:S45" si="1">IF(P16&lt;&gt;"",P16*Q16*R16,"")</f>
        <v/>
      </c>
    </row>
    <row r="17" spans="2:19" x14ac:dyDescent="0.2">
      <c r="B17" s="180"/>
      <c r="C17" s="180"/>
      <c r="D17" s="180"/>
      <c r="E17" s="181"/>
      <c r="F17" s="181"/>
      <c r="G17" s="180"/>
      <c r="H17" s="181"/>
      <c r="I17" s="180"/>
      <c r="J17" s="180"/>
      <c r="K17" s="181"/>
      <c r="L17" s="181" t="str">
        <f t="shared" si="0"/>
        <v/>
      </c>
      <c r="M17" s="180"/>
      <c r="N17" s="180"/>
      <c r="O17" s="180"/>
      <c r="P17" s="181"/>
      <c r="Q17" s="181"/>
      <c r="R17" s="181"/>
      <c r="S17" s="182" t="str">
        <f t="shared" si="1"/>
        <v/>
      </c>
    </row>
    <row r="18" spans="2:19" x14ac:dyDescent="0.2">
      <c r="B18" s="180"/>
      <c r="C18" s="180"/>
      <c r="D18" s="180"/>
      <c r="E18" s="181"/>
      <c r="F18" s="181"/>
      <c r="G18" s="180"/>
      <c r="H18" s="181"/>
      <c r="I18" s="180"/>
      <c r="J18" s="180"/>
      <c r="K18" s="181"/>
      <c r="L18" s="181" t="str">
        <f t="shared" si="0"/>
        <v/>
      </c>
      <c r="M18" s="180"/>
      <c r="N18" s="180"/>
      <c r="O18" s="180"/>
      <c r="P18" s="181"/>
      <c r="Q18" s="181"/>
      <c r="R18" s="181"/>
      <c r="S18" s="182" t="str">
        <f t="shared" si="1"/>
        <v/>
      </c>
    </row>
    <row r="19" spans="2:19" x14ac:dyDescent="0.2">
      <c r="B19" s="180"/>
      <c r="C19" s="180"/>
      <c r="D19" s="180"/>
      <c r="E19" s="181"/>
      <c r="F19" s="181"/>
      <c r="G19" s="180"/>
      <c r="H19" s="181"/>
      <c r="I19" s="180"/>
      <c r="J19" s="180"/>
      <c r="K19" s="181"/>
      <c r="L19" s="181" t="str">
        <f t="shared" si="0"/>
        <v/>
      </c>
      <c r="M19" s="180"/>
      <c r="N19" s="180"/>
      <c r="O19" s="180"/>
      <c r="P19" s="181"/>
      <c r="Q19" s="181"/>
      <c r="R19" s="181"/>
      <c r="S19" s="182" t="str">
        <f t="shared" si="1"/>
        <v/>
      </c>
    </row>
    <row r="20" spans="2:19" x14ac:dyDescent="0.2">
      <c r="B20" s="180"/>
      <c r="C20" s="180"/>
      <c r="D20" s="180"/>
      <c r="E20" s="181"/>
      <c r="F20" s="181"/>
      <c r="G20" s="180"/>
      <c r="H20" s="181"/>
      <c r="I20" s="180"/>
      <c r="J20" s="180"/>
      <c r="K20" s="181"/>
      <c r="L20" s="181" t="str">
        <f t="shared" si="0"/>
        <v/>
      </c>
      <c r="M20" s="180"/>
      <c r="N20" s="180"/>
      <c r="O20" s="180"/>
      <c r="P20" s="181"/>
      <c r="Q20" s="181"/>
      <c r="R20" s="181"/>
      <c r="S20" s="182" t="str">
        <f t="shared" si="1"/>
        <v/>
      </c>
    </row>
    <row r="21" spans="2:19" x14ac:dyDescent="0.2">
      <c r="B21" s="180"/>
      <c r="C21" s="180"/>
      <c r="D21" s="180"/>
      <c r="E21" s="181"/>
      <c r="F21" s="181"/>
      <c r="G21" s="180"/>
      <c r="H21" s="181"/>
      <c r="I21" s="180"/>
      <c r="J21" s="180"/>
      <c r="K21" s="181"/>
      <c r="L21" s="181" t="str">
        <f t="shared" si="0"/>
        <v/>
      </c>
      <c r="M21" s="180"/>
      <c r="N21" s="180"/>
      <c r="O21" s="180"/>
      <c r="P21" s="181"/>
      <c r="Q21" s="181"/>
      <c r="R21" s="181"/>
      <c r="S21" s="182" t="str">
        <f t="shared" si="1"/>
        <v/>
      </c>
    </row>
    <row r="22" spans="2:19" x14ac:dyDescent="0.2">
      <c r="B22" s="180"/>
      <c r="C22" s="180"/>
      <c r="D22" s="180"/>
      <c r="E22" s="181"/>
      <c r="F22" s="181"/>
      <c r="G22" s="180"/>
      <c r="H22" s="181"/>
      <c r="I22" s="180"/>
      <c r="J22" s="180"/>
      <c r="K22" s="181"/>
      <c r="L22" s="181" t="str">
        <f t="shared" si="0"/>
        <v/>
      </c>
      <c r="M22" s="180"/>
      <c r="N22" s="180"/>
      <c r="O22" s="180"/>
      <c r="P22" s="181"/>
      <c r="Q22" s="181"/>
      <c r="R22" s="181"/>
      <c r="S22" s="182" t="str">
        <f t="shared" si="1"/>
        <v/>
      </c>
    </row>
    <row r="23" spans="2:19" x14ac:dyDescent="0.2">
      <c r="B23" s="180"/>
      <c r="C23" s="180"/>
      <c r="D23" s="180"/>
      <c r="E23" s="181"/>
      <c r="F23" s="181"/>
      <c r="G23" s="180"/>
      <c r="H23" s="181"/>
      <c r="I23" s="180"/>
      <c r="J23" s="180"/>
      <c r="K23" s="181"/>
      <c r="L23" s="181" t="str">
        <f t="shared" si="0"/>
        <v/>
      </c>
      <c r="M23" s="180"/>
      <c r="N23" s="180"/>
      <c r="O23" s="180"/>
      <c r="P23" s="181"/>
      <c r="Q23" s="181"/>
      <c r="R23" s="181"/>
      <c r="S23" s="182" t="str">
        <f t="shared" si="1"/>
        <v/>
      </c>
    </row>
    <row r="24" spans="2:19" x14ac:dyDescent="0.2">
      <c r="B24" s="180"/>
      <c r="C24" s="180"/>
      <c r="D24" s="180"/>
      <c r="E24" s="181"/>
      <c r="F24" s="181"/>
      <c r="G24" s="180"/>
      <c r="H24" s="181"/>
      <c r="I24" s="180"/>
      <c r="J24" s="180"/>
      <c r="K24" s="181"/>
      <c r="L24" s="181" t="str">
        <f t="shared" si="0"/>
        <v/>
      </c>
      <c r="M24" s="180"/>
      <c r="N24" s="180"/>
      <c r="O24" s="180"/>
      <c r="P24" s="181"/>
      <c r="Q24" s="181"/>
      <c r="R24" s="181"/>
      <c r="S24" s="182" t="str">
        <f t="shared" si="1"/>
        <v/>
      </c>
    </row>
    <row r="25" spans="2:19" x14ac:dyDescent="0.2">
      <c r="B25" s="180"/>
      <c r="C25" s="180"/>
      <c r="D25" s="180"/>
      <c r="E25" s="181"/>
      <c r="F25" s="181"/>
      <c r="G25" s="180"/>
      <c r="H25" s="181"/>
      <c r="I25" s="180"/>
      <c r="J25" s="180"/>
      <c r="K25" s="181"/>
      <c r="L25" s="181" t="str">
        <f t="shared" si="0"/>
        <v/>
      </c>
      <c r="M25" s="180"/>
      <c r="N25" s="180"/>
      <c r="O25" s="180"/>
      <c r="P25" s="181"/>
      <c r="Q25" s="181"/>
      <c r="R25" s="181"/>
      <c r="S25" s="182" t="str">
        <f t="shared" si="1"/>
        <v/>
      </c>
    </row>
    <row r="26" spans="2:19" x14ac:dyDescent="0.2">
      <c r="B26" s="180"/>
      <c r="C26" s="180"/>
      <c r="D26" s="180"/>
      <c r="E26" s="181"/>
      <c r="F26" s="181"/>
      <c r="G26" s="180"/>
      <c r="H26" s="181"/>
      <c r="I26" s="180"/>
      <c r="J26" s="180"/>
      <c r="K26" s="181"/>
      <c r="L26" s="181" t="str">
        <f t="shared" si="0"/>
        <v/>
      </c>
      <c r="M26" s="180"/>
      <c r="N26" s="180"/>
      <c r="O26" s="180"/>
      <c r="P26" s="181"/>
      <c r="Q26" s="181"/>
      <c r="R26" s="181"/>
      <c r="S26" s="182" t="str">
        <f t="shared" si="1"/>
        <v/>
      </c>
    </row>
    <row r="27" spans="2:19" x14ac:dyDescent="0.2">
      <c r="B27" s="180"/>
      <c r="C27" s="180"/>
      <c r="D27" s="180"/>
      <c r="E27" s="181"/>
      <c r="F27" s="181"/>
      <c r="G27" s="180"/>
      <c r="H27" s="181"/>
      <c r="I27" s="180"/>
      <c r="J27" s="180"/>
      <c r="K27" s="181"/>
      <c r="L27" s="181" t="str">
        <f t="shared" si="0"/>
        <v/>
      </c>
      <c r="M27" s="180"/>
      <c r="N27" s="180"/>
      <c r="O27" s="180"/>
      <c r="P27" s="181"/>
      <c r="Q27" s="181"/>
      <c r="R27" s="181"/>
      <c r="S27" s="182" t="str">
        <f t="shared" si="1"/>
        <v/>
      </c>
    </row>
    <row r="28" spans="2:19" x14ac:dyDescent="0.2">
      <c r="B28" s="180"/>
      <c r="C28" s="180"/>
      <c r="D28" s="180"/>
      <c r="E28" s="181"/>
      <c r="F28" s="181"/>
      <c r="G28" s="180"/>
      <c r="H28" s="181"/>
      <c r="I28" s="180"/>
      <c r="J28" s="180"/>
      <c r="K28" s="181"/>
      <c r="L28" s="181" t="str">
        <f t="shared" si="0"/>
        <v/>
      </c>
      <c r="M28" s="180"/>
      <c r="N28" s="180"/>
      <c r="O28" s="180"/>
      <c r="P28" s="181"/>
      <c r="Q28" s="181"/>
      <c r="R28" s="181"/>
      <c r="S28" s="182" t="str">
        <f t="shared" si="1"/>
        <v/>
      </c>
    </row>
    <row r="29" spans="2:19" x14ac:dyDescent="0.2">
      <c r="B29" s="180"/>
      <c r="C29" s="180"/>
      <c r="D29" s="180"/>
      <c r="E29" s="181"/>
      <c r="F29" s="181"/>
      <c r="G29" s="180"/>
      <c r="H29" s="181"/>
      <c r="I29" s="180"/>
      <c r="J29" s="180"/>
      <c r="K29" s="181"/>
      <c r="L29" s="181" t="str">
        <f t="shared" si="0"/>
        <v/>
      </c>
      <c r="M29" s="180"/>
      <c r="N29" s="180"/>
      <c r="O29" s="180"/>
      <c r="P29" s="181"/>
      <c r="Q29" s="181"/>
      <c r="R29" s="181"/>
      <c r="S29" s="182" t="str">
        <f t="shared" si="1"/>
        <v/>
      </c>
    </row>
    <row r="30" spans="2:19" x14ac:dyDescent="0.2">
      <c r="B30" s="180"/>
      <c r="C30" s="180"/>
      <c r="D30" s="180"/>
      <c r="E30" s="181"/>
      <c r="F30" s="181"/>
      <c r="G30" s="180"/>
      <c r="H30" s="181"/>
      <c r="I30" s="180"/>
      <c r="J30" s="180"/>
      <c r="K30" s="181"/>
      <c r="L30" s="181" t="str">
        <f t="shared" si="0"/>
        <v/>
      </c>
      <c r="M30" s="180"/>
      <c r="N30" s="180"/>
      <c r="O30" s="180"/>
      <c r="P30" s="181"/>
      <c r="Q30" s="181"/>
      <c r="R30" s="181"/>
      <c r="S30" s="182" t="str">
        <f t="shared" si="1"/>
        <v/>
      </c>
    </row>
    <row r="31" spans="2:19" x14ac:dyDescent="0.2">
      <c r="B31" s="180"/>
      <c r="C31" s="180"/>
      <c r="D31" s="180"/>
      <c r="E31" s="181"/>
      <c r="F31" s="181"/>
      <c r="G31" s="180"/>
      <c r="H31" s="181"/>
      <c r="I31" s="180"/>
      <c r="J31" s="180"/>
      <c r="K31" s="181"/>
      <c r="L31" s="181" t="str">
        <f t="shared" si="0"/>
        <v/>
      </c>
      <c r="M31" s="180"/>
      <c r="N31" s="180"/>
      <c r="O31" s="180"/>
      <c r="P31" s="181"/>
      <c r="Q31" s="181"/>
      <c r="R31" s="181"/>
      <c r="S31" s="182" t="str">
        <f t="shared" si="1"/>
        <v/>
      </c>
    </row>
    <row r="32" spans="2:19" x14ac:dyDescent="0.2">
      <c r="B32" s="180"/>
      <c r="C32" s="180"/>
      <c r="D32" s="180"/>
      <c r="E32" s="181"/>
      <c r="F32" s="181"/>
      <c r="G32" s="180"/>
      <c r="H32" s="181"/>
      <c r="I32" s="180"/>
      <c r="J32" s="180"/>
      <c r="K32" s="181"/>
      <c r="L32" s="181" t="str">
        <f t="shared" si="0"/>
        <v/>
      </c>
      <c r="M32" s="180"/>
      <c r="N32" s="180"/>
      <c r="O32" s="180"/>
      <c r="P32" s="181"/>
      <c r="Q32" s="181"/>
      <c r="R32" s="181"/>
      <c r="S32" s="182" t="str">
        <f t="shared" si="1"/>
        <v/>
      </c>
    </row>
    <row r="33" spans="2:19" x14ac:dyDescent="0.2">
      <c r="B33" s="180"/>
      <c r="C33" s="180"/>
      <c r="D33" s="180"/>
      <c r="E33" s="181"/>
      <c r="F33" s="181"/>
      <c r="G33" s="180"/>
      <c r="H33" s="181"/>
      <c r="I33" s="180"/>
      <c r="J33" s="180"/>
      <c r="K33" s="181"/>
      <c r="L33" s="181" t="str">
        <f t="shared" si="0"/>
        <v/>
      </c>
      <c r="M33" s="180"/>
      <c r="N33" s="180"/>
      <c r="O33" s="180"/>
      <c r="P33" s="181"/>
      <c r="Q33" s="181"/>
      <c r="R33" s="181"/>
      <c r="S33" s="182" t="str">
        <f t="shared" si="1"/>
        <v/>
      </c>
    </row>
    <row r="34" spans="2:19" x14ac:dyDescent="0.2">
      <c r="B34" s="180"/>
      <c r="C34" s="180"/>
      <c r="D34" s="180"/>
      <c r="E34" s="181"/>
      <c r="F34" s="181"/>
      <c r="G34" s="180"/>
      <c r="H34" s="181"/>
      <c r="I34" s="180"/>
      <c r="J34" s="180"/>
      <c r="K34" s="181"/>
      <c r="L34" s="181" t="str">
        <f t="shared" si="0"/>
        <v/>
      </c>
      <c r="M34" s="180"/>
      <c r="N34" s="180"/>
      <c r="O34" s="180"/>
      <c r="P34" s="181"/>
      <c r="Q34" s="181"/>
      <c r="R34" s="181"/>
      <c r="S34" s="182" t="str">
        <f t="shared" si="1"/>
        <v/>
      </c>
    </row>
    <row r="35" spans="2:19" x14ac:dyDescent="0.2">
      <c r="B35" s="180"/>
      <c r="C35" s="180"/>
      <c r="D35" s="180"/>
      <c r="E35" s="181"/>
      <c r="F35" s="181"/>
      <c r="G35" s="180"/>
      <c r="H35" s="181"/>
      <c r="I35" s="180"/>
      <c r="J35" s="180"/>
      <c r="K35" s="181"/>
      <c r="L35" s="181" t="str">
        <f t="shared" si="0"/>
        <v/>
      </c>
      <c r="M35" s="180"/>
      <c r="N35" s="180"/>
      <c r="O35" s="180"/>
      <c r="P35" s="181"/>
      <c r="Q35" s="181"/>
      <c r="R35" s="181"/>
      <c r="S35" s="182" t="str">
        <f t="shared" si="1"/>
        <v/>
      </c>
    </row>
    <row r="36" spans="2:19" x14ac:dyDescent="0.2">
      <c r="B36" s="180"/>
      <c r="C36" s="180"/>
      <c r="D36" s="180"/>
      <c r="E36" s="181"/>
      <c r="F36" s="181"/>
      <c r="G36" s="180"/>
      <c r="H36" s="181"/>
      <c r="I36" s="180"/>
      <c r="J36" s="180"/>
      <c r="K36" s="181"/>
      <c r="L36" s="181" t="str">
        <f t="shared" si="0"/>
        <v/>
      </c>
      <c r="M36" s="180"/>
      <c r="N36" s="180"/>
      <c r="O36" s="180"/>
      <c r="P36" s="181"/>
      <c r="Q36" s="181"/>
      <c r="R36" s="181"/>
      <c r="S36" s="182" t="str">
        <f t="shared" si="1"/>
        <v/>
      </c>
    </row>
    <row r="37" spans="2:19" x14ac:dyDescent="0.2">
      <c r="B37" s="180"/>
      <c r="C37" s="180"/>
      <c r="D37" s="180"/>
      <c r="E37" s="181"/>
      <c r="F37" s="181"/>
      <c r="G37" s="180"/>
      <c r="H37" s="181"/>
      <c r="I37" s="180"/>
      <c r="J37" s="180"/>
      <c r="K37" s="181"/>
      <c r="L37" s="181" t="str">
        <f t="shared" si="0"/>
        <v/>
      </c>
      <c r="M37" s="180"/>
      <c r="N37" s="180"/>
      <c r="O37" s="180"/>
      <c r="P37" s="181"/>
      <c r="Q37" s="181"/>
      <c r="R37" s="181"/>
      <c r="S37" s="182" t="str">
        <f t="shared" si="1"/>
        <v/>
      </c>
    </row>
    <row r="38" spans="2:19" x14ac:dyDescent="0.2">
      <c r="B38" s="180"/>
      <c r="C38" s="180"/>
      <c r="D38" s="180"/>
      <c r="E38" s="181"/>
      <c r="F38" s="181"/>
      <c r="G38" s="180"/>
      <c r="H38" s="181"/>
      <c r="I38" s="180"/>
      <c r="J38" s="180"/>
      <c r="K38" s="181"/>
      <c r="L38" s="181" t="str">
        <f t="shared" si="0"/>
        <v/>
      </c>
      <c r="M38" s="180"/>
      <c r="N38" s="180"/>
      <c r="O38" s="180"/>
      <c r="P38" s="181"/>
      <c r="Q38" s="181"/>
      <c r="R38" s="181"/>
      <c r="S38" s="182" t="str">
        <f t="shared" si="1"/>
        <v/>
      </c>
    </row>
    <row r="39" spans="2:19" x14ac:dyDescent="0.2">
      <c r="B39" s="180"/>
      <c r="C39" s="180"/>
      <c r="D39" s="180"/>
      <c r="E39" s="181"/>
      <c r="F39" s="181"/>
      <c r="G39" s="180"/>
      <c r="H39" s="181"/>
      <c r="I39" s="180"/>
      <c r="J39" s="180"/>
      <c r="K39" s="181"/>
      <c r="L39" s="181" t="str">
        <f t="shared" si="0"/>
        <v/>
      </c>
      <c r="M39" s="180"/>
      <c r="N39" s="180"/>
      <c r="O39" s="180"/>
      <c r="P39" s="181"/>
      <c r="Q39" s="181"/>
      <c r="R39" s="181"/>
      <c r="S39" s="182" t="str">
        <f t="shared" si="1"/>
        <v/>
      </c>
    </row>
    <row r="40" spans="2:19" x14ac:dyDescent="0.2">
      <c r="B40" s="180"/>
      <c r="C40" s="180"/>
      <c r="D40" s="180"/>
      <c r="E40" s="181"/>
      <c r="F40" s="181"/>
      <c r="G40" s="180"/>
      <c r="H40" s="181"/>
      <c r="I40" s="180"/>
      <c r="J40" s="180"/>
      <c r="K40" s="181"/>
      <c r="L40" s="181" t="str">
        <f t="shared" si="0"/>
        <v/>
      </c>
      <c r="M40" s="180"/>
      <c r="N40" s="180"/>
      <c r="O40" s="180"/>
      <c r="P40" s="181"/>
      <c r="Q40" s="181"/>
      <c r="R40" s="181"/>
      <c r="S40" s="182" t="str">
        <f t="shared" si="1"/>
        <v/>
      </c>
    </row>
    <row r="41" spans="2:19" x14ac:dyDescent="0.2">
      <c r="B41" s="180"/>
      <c r="C41" s="180"/>
      <c r="D41" s="180"/>
      <c r="E41" s="181"/>
      <c r="F41" s="181"/>
      <c r="G41" s="180"/>
      <c r="H41" s="181"/>
      <c r="I41" s="180"/>
      <c r="J41" s="180"/>
      <c r="K41" s="181"/>
      <c r="L41" s="181" t="str">
        <f t="shared" si="0"/>
        <v/>
      </c>
      <c r="M41" s="180"/>
      <c r="N41" s="180"/>
      <c r="O41" s="180"/>
      <c r="P41" s="181"/>
      <c r="Q41" s="181"/>
      <c r="R41" s="181"/>
      <c r="S41" s="182" t="str">
        <f t="shared" si="1"/>
        <v/>
      </c>
    </row>
    <row r="42" spans="2:19" x14ac:dyDescent="0.2">
      <c r="B42" s="180"/>
      <c r="C42" s="180"/>
      <c r="D42" s="180"/>
      <c r="E42" s="181"/>
      <c r="F42" s="181"/>
      <c r="G42" s="180"/>
      <c r="H42" s="181"/>
      <c r="I42" s="180"/>
      <c r="J42" s="180"/>
      <c r="K42" s="181"/>
      <c r="L42" s="181" t="str">
        <f t="shared" si="0"/>
        <v/>
      </c>
      <c r="M42" s="180"/>
      <c r="N42" s="180"/>
      <c r="O42" s="180"/>
      <c r="P42" s="181"/>
      <c r="Q42" s="181"/>
      <c r="R42" s="181"/>
      <c r="S42" s="182" t="str">
        <f t="shared" si="1"/>
        <v/>
      </c>
    </row>
    <row r="43" spans="2:19" x14ac:dyDescent="0.2">
      <c r="B43" s="180"/>
      <c r="C43" s="180"/>
      <c r="D43" s="180"/>
      <c r="E43" s="181"/>
      <c r="F43" s="181"/>
      <c r="G43" s="180"/>
      <c r="H43" s="181"/>
      <c r="I43" s="180"/>
      <c r="J43" s="180"/>
      <c r="K43" s="181"/>
      <c r="L43" s="181" t="str">
        <f t="shared" si="0"/>
        <v/>
      </c>
      <c r="M43" s="180"/>
      <c r="N43" s="180"/>
      <c r="O43" s="180"/>
      <c r="P43" s="181"/>
      <c r="Q43" s="181"/>
      <c r="R43" s="181"/>
      <c r="S43" s="182" t="str">
        <f t="shared" si="1"/>
        <v/>
      </c>
    </row>
    <row r="44" spans="2:19" x14ac:dyDescent="0.2">
      <c r="B44" s="180"/>
      <c r="C44" s="180"/>
      <c r="D44" s="180"/>
      <c r="E44" s="181"/>
      <c r="F44" s="181"/>
      <c r="G44" s="180"/>
      <c r="H44" s="181"/>
      <c r="I44" s="180"/>
      <c r="J44" s="180"/>
      <c r="K44" s="181"/>
      <c r="L44" s="181" t="str">
        <f t="shared" si="0"/>
        <v/>
      </c>
      <c r="M44" s="180"/>
      <c r="N44" s="180"/>
      <c r="O44" s="180"/>
      <c r="P44" s="181"/>
      <c r="Q44" s="181"/>
      <c r="R44" s="181"/>
      <c r="S44" s="182" t="str">
        <f t="shared" si="1"/>
        <v/>
      </c>
    </row>
    <row r="45" spans="2:19" x14ac:dyDescent="0.2">
      <c r="B45" s="183"/>
      <c r="C45" s="183"/>
      <c r="D45" s="183"/>
      <c r="E45" s="184"/>
      <c r="F45" s="184"/>
      <c r="G45" s="183"/>
      <c r="H45" s="184"/>
      <c r="I45" s="183"/>
      <c r="J45" s="183"/>
      <c r="K45" s="184"/>
      <c r="L45" s="184" t="str">
        <f t="shared" si="0"/>
        <v/>
      </c>
      <c r="M45" s="183"/>
      <c r="N45" s="183"/>
      <c r="O45" s="183"/>
      <c r="P45" s="184"/>
      <c r="Q45" s="184"/>
      <c r="R45" s="184"/>
      <c r="S45" s="185" t="str">
        <f t="shared" si="1"/>
        <v/>
      </c>
    </row>
    <row r="46" spans="2:19" s="143" customFormat="1" ht="9" x14ac:dyDescent="0.15">
      <c r="C46" s="186"/>
      <c r="D46" s="144"/>
      <c r="E46" s="187"/>
      <c r="F46" s="187"/>
      <c r="H46" s="187"/>
      <c r="K46" s="187"/>
      <c r="L46" s="187"/>
      <c r="P46" s="187"/>
      <c r="Q46" s="187"/>
      <c r="R46" s="187"/>
      <c r="S46" s="187"/>
    </row>
  </sheetData>
  <mergeCells count="20">
    <mergeCell ref="K11:K15"/>
    <mergeCell ref="L11:L15"/>
    <mergeCell ref="E11:E15"/>
    <mergeCell ref="F11:F15"/>
    <mergeCell ref="B11:B15"/>
    <mergeCell ref="C11:C15"/>
    <mergeCell ref="D11:D15"/>
    <mergeCell ref="G11:G15"/>
    <mergeCell ref="B1:S1"/>
    <mergeCell ref="O11:S11"/>
    <mergeCell ref="O12:O15"/>
    <mergeCell ref="P12:P15"/>
    <mergeCell ref="Q12:Q15"/>
    <mergeCell ref="R12:R15"/>
    <mergeCell ref="S12:S15"/>
    <mergeCell ref="I11:I15"/>
    <mergeCell ref="J11:J15"/>
    <mergeCell ref="M11:M15"/>
    <mergeCell ref="N11:N15"/>
    <mergeCell ref="H11:H15"/>
  </mergeCells>
  <phoneticPr fontId="0" type="noConversion"/>
  <dataValidations count="2">
    <dataValidation type="list" allowBlank="1" showInputMessage="1" showErrorMessage="1" sqref="D9:D10" xr:uid="{00000000-0002-0000-0900-000000000000}">
      <formula1>$C$46:$C$56</formula1>
    </dataValidation>
    <dataValidation type="list" allowBlank="1" showInputMessage="1" showErrorMessage="1" sqref="E17:E45 E16 H16:H45 K16:K45 P16:P45 Q16:Q45 R16:R45" xr:uid="{691D6677-2299-4B6D-A20E-2D775B8CF974}">
      <formula1>"1,2,3,4,5,6,7,8,9,10"</formula1>
    </dataValidation>
  </dataValidations>
  <printOptions horizontalCentered="1"/>
  <pageMargins left="0.75" right="0.75" top="1" bottom="1" header="0.5" footer="0.5"/>
  <pageSetup scale="52" orientation="portrait" r:id="rId1"/>
  <headerFooter alignWithMargins="0">
    <oddFooter>&amp;RQMS-GFORM-029
REV.&amp;KFF0000 AC
&amp;K000000ECO No. &amp;KFF00001002483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ere_x0020_Used xmlns="9e0e4660-ed25-445b-84f1-1fed2e96b85c">
      <Value>NA</Value>
    </Where_x0020_Used>
    <Process_x0020_Owner xmlns="9e0e4660-ed25-445b-84f1-1fed2e96b85c">Magadelena Jarnot</Process_x0020_Owner>
    <jdlv xmlns="9e0e4660-ed25-445b-84f1-1fed2e96b85c">
      <UserInfo>
        <DisplayName/>
        <AccountId xsi:nil="true"/>
        <AccountType/>
      </UserInfo>
    </jdlv>
    <Release_x002f_Effective_x0020_Date xmlns="9e0e4660-ed25-445b-84f1-1fed2e96b85c">2021-11-10T05:00:00+00:00</Release_x002f_Effective_x0020_Date>
    <Elecrtronic_x0020_Hyperlink xmlns="9e0e4660-ed25-445b-84f1-1fed2e96b85c">
      <Url xsi:nil="true"/>
      <Description xsi:nil="true"/>
    </Elecrtronic_x0020_Hyperlink>
    <Document_x0020_Type xmlns="9e0e4660-ed25-445b-84f1-1fed2e96b85c">Form</Document_x0020_Type>
    <Category xmlns="9e0e4660-ed25-445b-84f1-1fed2e96b85c">QMS-FORMS </Category>
    <Department xmlns="9e0e4660-ed25-445b-84f1-1fed2e96b85c">Quality</Department>
    <Region_x0020_Impacted xmlns="9e0e4660-ed25-445b-84f1-1fed2e96b85c">
      <Value>AMERICAS</Value>
      <Value>APAC</Value>
      <Value>EMEA</Value>
    </Region_x0020_Impacted>
    <Revision xmlns="9e0e4660-ed25-445b-84f1-1fed2e96b85c">AB</Revision>
    <Global_x0020_Process_x0020_Area xmlns="9e0e4660-ed25-445b-84f1-1fed2e96b85c">Sourcing</Global_x0020_Process_x0020_Area>
    <xeet xmlns="9e0e4660-ed25-445b-84f1-1fed2e96b85c">
      <UserInfo>
        <DisplayName/>
        <AccountId xsi:nil="true"/>
        <AccountType/>
      </UserInfo>
    </xeet>
    <Sort_x0020_Order xmlns="9e0e4660-ed25-445b-84f1-1fed2e96b85c" xsi:nil="true"/>
    <Process xmlns="9e0e4660-ed25-445b-84f1-1fed2e96b85c">Supplier Management</Process>
    <Business_x0020_Unit xmlns="9e0e4660-ed25-445b-84f1-1fed2e96b85c"/>
    <Department_x0028_s_x0029__x0020_Impacted xmlns="9e0e4660-ed25-445b-84f1-1fed2e96b85c"/>
    <Location xmlns="9e0e4660-ed25-445b-84f1-1fed2e96b85c">Select</Lo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298846B28CE4E959CA115D905A710" ma:contentTypeVersion="25" ma:contentTypeDescription="Create a new document." ma:contentTypeScope="" ma:versionID="5ecf193e2f6d3a8b6ab0b6a11e976a22">
  <xsd:schema xmlns:xsd="http://www.w3.org/2001/XMLSchema" xmlns:xs="http://www.w3.org/2001/XMLSchema" xmlns:p="http://schemas.microsoft.com/office/2006/metadata/properties" xmlns:ns2="9e0e4660-ed25-445b-84f1-1fed2e96b85c" targetNamespace="http://schemas.microsoft.com/office/2006/metadata/properties" ma:root="true" ma:fieldsID="bc5f1bb47921288b76e5135ee3c37100" ns2:_="">
    <xsd:import namespace="9e0e4660-ed25-445b-84f1-1fed2e96b85c"/>
    <xsd:element name="properties">
      <xsd:complexType>
        <xsd:sequence>
          <xsd:element name="documentManagement">
            <xsd:complexType>
              <xsd:all>
                <xsd:element ref="ns2:Release_x002f_Effective_x0020_Date" minOccurs="0"/>
                <xsd:element ref="ns2:Revision" minOccurs="0"/>
                <xsd:element ref="ns2:Document_x0020_Type" minOccurs="0"/>
                <xsd:element ref="ns2:Process_x0020_Owner" minOccurs="0"/>
                <xsd:element ref="ns2:Sort_x0020_Order" minOccurs="0"/>
                <xsd:element ref="ns2:Department" minOccurs="0"/>
                <xsd:element ref="ns2:Global_x0020_Process_x0020_Area" minOccurs="0"/>
                <xsd:element ref="ns2:Region_x0020_Impacted" minOccurs="0"/>
                <xsd:element ref="ns2:Location" minOccurs="0"/>
                <xsd:element ref="ns2:Category" minOccurs="0"/>
                <xsd:element ref="ns2:Elecrtronic_x0020_Hyperlink" minOccurs="0"/>
                <xsd:element ref="ns2:jdlv" minOccurs="0"/>
                <xsd:element ref="ns2:xeet" minOccurs="0"/>
                <xsd:element ref="ns2:Business_x0020_Unit" minOccurs="0"/>
                <xsd:element ref="ns2:Department_x0028_s_x0029__x0020_Impacted" minOccurs="0"/>
                <xsd:element ref="ns2:Process" minOccurs="0"/>
                <xsd:element ref="ns2:Where_x0020_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4660-ed25-445b-84f1-1fed2e96b85c" elementFormDefault="qualified">
    <xsd:import namespace="http://schemas.microsoft.com/office/2006/documentManagement/types"/>
    <xsd:import namespace="http://schemas.microsoft.com/office/infopath/2007/PartnerControls"/>
    <xsd:element name="Release_x002f_Effective_x0020_Date" ma:index="2" nillable="true" ma:displayName="Release/Effective Date" ma:format="DateOnly" ma:internalName="Release_x002f_Effective_x0020_Date">
      <xsd:simpleType>
        <xsd:restriction base="dms:DateTime"/>
      </xsd:simpleType>
    </xsd:element>
    <xsd:element name="Revision" ma:index="3" nillable="true" ma:displayName="Revision" ma:internalName="Revision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Choose" ma:description="Document Type (Policy, Procedure, Work Instruction, Form, Training Material, etc.)" ma:format="Dropdown" ma:indexed="true" ma:internalName="Document_x0020_Type">
      <xsd:simpleType>
        <xsd:restriction base="dms:Choice">
          <xsd:enumeration value="Choose"/>
          <xsd:enumeration value="Form"/>
          <xsd:enumeration value="Guideline"/>
          <xsd:enumeration value="Manual"/>
          <xsd:enumeration value="Playbook"/>
          <xsd:enumeration value="Policy"/>
          <xsd:enumeration value="Procedure"/>
          <xsd:enumeration value="Process Map"/>
          <xsd:enumeration value="Training Material"/>
          <xsd:enumeration value="Work Instruction/Aid"/>
        </xsd:restriction>
      </xsd:simpleType>
    </xsd:element>
    <xsd:element name="Process_x0020_Owner" ma:index="5" nillable="true" ma:displayName="Process Owner" ma:default="PENDING" ma:format="Dropdown" ma:internalName="Process_x0020_Owner">
      <xsd:simpleType>
        <xsd:restriction base="dms:Choice">
          <xsd:enumeration value="PENDING"/>
          <xsd:enumeration value="Brent Furr"/>
          <xsd:enumeration value="Charlie Manson"/>
          <xsd:enumeration value="Carlos Estrada"/>
          <xsd:enumeration value="Eduardo Campos"/>
          <xsd:enumeration value="Fahd Houmani"/>
          <xsd:enumeration value="Flavio Goto"/>
          <xsd:enumeration value="Joette Shiller"/>
          <xsd:enumeration value="Magadelena Jarnot"/>
          <xsd:enumeration value="Manuel Rabl"/>
          <xsd:enumeration value="Michelle Harper-Mikell"/>
          <xsd:enumeration value="Mohamed Slim"/>
          <xsd:enumeration value="Nanette Murphy"/>
          <xsd:enumeration value="Sean Sullivan"/>
          <xsd:enumeration value="Sven Mannsfeld"/>
          <xsd:enumeration value="Rafael Germe"/>
          <xsd:enumeration value="Raisa Kosenen"/>
        </xsd:restriction>
      </xsd:simpleType>
    </xsd:element>
    <xsd:element name="Sort_x0020_Order" ma:index="6" nillable="true" ma:displayName="Sort Order" ma:internalName="Sort_x0020_Order">
      <xsd:simpleType>
        <xsd:restriction base="dms:Number"/>
      </xsd:simpleType>
    </xsd:element>
    <xsd:element name="Department" ma:index="7" nillable="true" ma:displayName="Department" ma:format="Dropdown" ma:internalName="Department">
      <xsd:simpleType>
        <xsd:restriction base="dms:Choice">
          <xsd:enumeration value="1.  Documents Master List"/>
          <xsd:enumeration value="2.  Global"/>
          <xsd:enumeration value="3.  Regional"/>
          <xsd:enumeration value="Distribution Centers"/>
          <xsd:enumeration value="Electronics and Systems Engineering"/>
          <xsd:enumeration value="EnerSys Advanced Systems"/>
          <xsd:enumeration value="Environmental, Health and Safety"/>
          <xsd:enumeration value="Engineering"/>
          <xsd:enumeration value="EOS"/>
          <xsd:enumeration value="Executive"/>
          <xsd:enumeration value="Extranet"/>
          <xsd:enumeration value="Finance"/>
          <xsd:enumeration value="Human Resources"/>
          <xsd:enumeration value="IT"/>
          <xsd:enumeration value="Legal"/>
          <xsd:enumeration value="Logistics"/>
          <xsd:enumeration value="Manufacturing Engineering"/>
          <xsd:enumeration value="Motive Power"/>
          <xsd:enumeration value="MSDS and SDS"/>
          <xsd:enumeration value="Operations"/>
          <xsd:enumeration value="Packaging"/>
          <xsd:enumeration value="Print Shop"/>
          <xsd:enumeration value="Purchasing"/>
          <xsd:enumeration value="Quality"/>
          <xsd:enumeration value="Reserve Power"/>
          <xsd:enumeration value="Service"/>
          <xsd:enumeration value="Service - Canada"/>
          <xsd:enumeration value="Service - Mining"/>
          <xsd:enumeration value="Tijuana"/>
          <xsd:enumeration value="Training"/>
          <xsd:enumeration value="Project Management Office"/>
        </xsd:restriction>
      </xsd:simpleType>
    </xsd:element>
    <xsd:element name="Global_x0020_Process_x0020_Area" ma:index="8" nillable="true" ma:displayName="Global Process Area" ma:default="PENDING" ma:description="One EnerSys Global Process Area" ma:format="Dropdown" ma:internalName="Global_x0020_Process_x0020_Area">
      <xsd:simpleType>
        <xsd:restriction base="dms:Choice">
          <xsd:enumeration value="PENDING"/>
          <xsd:enumeration value="Strategy Deployment"/>
          <xsd:enumeration value="Risk Management"/>
          <xsd:enumeration value="Management Systems"/>
          <xsd:enumeration value="Order Acquisition"/>
          <xsd:enumeration value="Technology &amp; Development"/>
          <xsd:enumeration value="Industrialization"/>
          <xsd:enumeration value="Sourcing"/>
          <xsd:enumeration value="Manufacturing"/>
          <xsd:enumeration value="Distribution"/>
          <xsd:enumeration value="Service &amp; After Sales"/>
          <xsd:enumeration value="People Management"/>
          <xsd:enumeration value="EHS"/>
          <xsd:enumeration value="Quality"/>
          <xsd:enumeration value="Regulatory &amp; Legal"/>
          <xsd:enumeration value="IT &amp; Digital"/>
          <xsd:enumeration value="SIOP"/>
          <xsd:enumeration value="Finance"/>
        </xsd:restriction>
      </xsd:simpleType>
    </xsd:element>
    <xsd:element name="Region_x0020_Impacted" ma:index="9" nillable="true" ma:displayName="Region Impacted" ma:default="Choose" ma:description="Region that document applies to" ma:internalName="Region_x0020_Impact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AMERICAS"/>
                    <xsd:enumeration value="APAC"/>
                    <xsd:enumeration value="EMEA"/>
                  </xsd:restriction>
                </xsd:simpleType>
              </xsd:element>
            </xsd:sequence>
          </xsd:extension>
        </xsd:complexContent>
      </xsd:complexType>
    </xsd:element>
    <xsd:element name="Location" ma:index="10" nillable="true" ma:displayName="Location" ma:default="Select" ma:description="Site where document impacts" ma:format="Dropdown" ma:internalName="Location">
      <xsd:simpleType>
        <xsd:restriction base="dms:Choice">
          <xsd:enumeration value="Select"/>
          <xsd:enumeration value="ARE_1-Dubai"/>
          <xsd:enumeration value="ARE_2-Northstar Dubai"/>
          <xsd:enumeration value="ARG_1-El Talar, Buenos Aires"/>
          <xsd:enumeration value="AUS_10-Pinkenba"/>
          <xsd:enumeration value="AUS_1-Seven Hills"/>
          <xsd:enumeration value="AUS_2-Thomastown, Settlement Rd"/>
          <xsd:enumeration value="AUS_7-Welshpool"/>
          <xsd:enumeration value="AUS_9-Somerton"/>
          <xsd:enumeration value="AUT_1-Vienna"/>
          <xsd:enumeration value="AUT_2-Graz"/>
          <xsd:enumeration value="AUT_3-Hörsching"/>
          <xsd:enumeration value="BEL_3-Mechelen Belgium"/>
          <xsd:enumeration value="BGR_2-Targovishte 2"/>
          <xsd:enumeration value="BRA_1-Guarulhos, São Paulo"/>
          <xsd:enumeration value="BRA_2-Santa Rita, Minas Gerais"/>
          <xsd:enumeration value="BRA_3-Diadema, São Paulo"/>
          <xsd:enumeration value="CAN_10-Montreal, QC"/>
          <xsd:enumeration value="CAN_12-Bolton, Ontario"/>
          <xsd:enumeration value="CAN_13-Ville St. Laurent, Quebec"/>
          <xsd:enumeration value="CAN_1-Bolton, Ontario"/>
          <xsd:enumeration value="CAN_2-Edmonton, Alberta"/>
          <xsd:enumeration value="CAN_3-Ville St. Laurent, Quebec"/>
          <xsd:enumeration value="CAN_4-Surrey, British Columbia"/>
          <xsd:enumeration value="CAN_5-Calgary, Alberta"/>
          <xsd:enumeration value="CAN_6-London, Ontario"/>
          <xsd:enumeration value="CAN_7-Burnaby, BC"/>
          <xsd:enumeration value="CAN_8-Mississauga, ON"/>
          <xsd:enumeration value="CAN_9-Moncton, NB"/>
          <xsd:enumeration value="CHE_1-Glattbrugg"/>
          <xsd:enumeration value="CHE_2-Muttenz"/>
          <xsd:enumeration value="CHE_3-Zug"/>
          <xsd:enumeration value="CHL_1-Providencia, Santiago"/>
          <xsd:enumeration value="CHN_1_Middle-Shenzhen"/>
          <xsd:enumeration value="CHN_1_NON-Shenzhen, Baoyao Bldg."/>
          <xsd:enumeration value="CHN_1_North-Shenzhen"/>
          <xsd:enumeration value="CHN_1_South-Shenzhen"/>
          <xsd:enumeration value="CHN_2-Shanghai"/>
          <xsd:enumeration value="CHN_5-Jiangdu"/>
          <xsd:enumeration value="CHN_6-Yangzhou City"/>
          <xsd:enumeration value="CHN_7-Shuangqiao"/>
          <xsd:enumeration value="CZE_1-Hostomice"/>
          <xsd:enumeration value="DEU_1-Hagen"/>
          <xsd:enumeration value="DNK_1-Nørresundby"/>
          <xsd:enumeration value="ESP_1-Leioa"/>
          <xsd:enumeration value="ESP_2-Viladecans"/>
          <xsd:enumeration value="ESP_3-Leganes"/>
          <xsd:enumeration value="ESP_4-Quart de Poblet"/>
          <xsd:enumeration value="FIN_3-Espoo"/>
          <xsd:enumeration value="FRA_ARR-Arras"/>
          <xsd:enumeration value="FRA_GEN-Genas"/>
          <xsd:enumeration value="FRA_HOL-Arras"/>
          <xsd:enumeration value="FRA_MON-Montigny le Bretonneux"/>
          <xsd:enumeration value="GBR_1-Abingdon"/>
          <xsd:enumeration value="GBR_2-Newport"/>
          <xsd:enumeration value="GBR_3-Manchester"/>
          <xsd:enumeration value="GRC_1-Marousi"/>
          <xsd:enumeration value="HUN_1-Budaörs"/>
          <xsd:enumeration value="IND_1-Hyderabad"/>
          <xsd:enumeration value="IND_2-Andhra Pradesh"/>
          <xsd:enumeration value="IND_3-Bangalore"/>
          <xsd:enumeration value="ITA_1-Gambellara"/>
          <xsd:enumeration value="ITA_2-Villanova Di Castenaso"/>
          <xsd:enumeration value="ITA_3-Castelvetro Piacentino"/>
          <xsd:enumeration value="JPN_1-Tokyo"/>
          <xsd:enumeration value="KAZ_1-Aitke Be"/>
          <xsd:enumeration value="MAR_1-Casablanca"/>
          <xsd:enumeration value="MEX_1-San Nicolás de los Garza"/>
          <xsd:enumeration value="MEX_2-México"/>
          <xsd:enumeration value="MEX_3_001-Tijuana - Plant 1"/>
          <xsd:enumeration value="MEX_3_002-Tijuana - Plant 2"/>
          <xsd:enumeration value="MEX_3_003-Tijuana - Plant 3"/>
          <xsd:enumeration value="MEX_4-Apodaca"/>
          <xsd:enumeration value="MEX_5-Tijuana"/>
          <xsd:enumeration value="MEX_6-Toluca"/>
          <xsd:enumeration value="MEX_7-Colonia Nápoles"/>
          <xsd:enumeration value="MYS_1-Shah Alam"/>
          <xsd:enumeration value="MYS_2-Bukit Mertajam"/>
          <xsd:enumeration value="MYS_3-Johor Bahru"/>
          <xsd:enumeration value="NLD_2-Barendrecht Netherlands"/>
          <xsd:enumeration value="NZL_1-East Tamaki"/>
          <xsd:enumeration value="PHL_1-Laguna Technopark"/>
          <xsd:enumeration value="POL_1-Bielsko-Biała"/>
          <xsd:enumeration value="POL_2-Poznań"/>
          <xsd:enumeration value="POL_5-Mielec"/>
          <xsd:enumeration value="RUS_1-Reutov"/>
          <xsd:enumeration value="RUS_2-St. Petersburg"/>
          <xsd:enumeration value="RUS_3-Ekaterinbourg"/>
          <xsd:enumeration value="SGP_1-Singapore, Beach Rd"/>
          <xsd:enumeration value="SGP_2-Singapore, Joo Koon Circle"/>
          <xsd:enumeration value="SGP_3-Singapore, Tuas Av"/>
          <xsd:enumeration value="SVK_1-Bratislava"/>
          <xsd:enumeration value="SWE_2-Karlstad, Gjuterigatan"/>
          <xsd:enumeration value="SWE_3-Mölndal, Göteborg"/>
          <xsd:enumeration value="SWE_4-Hultsfred"/>
          <xsd:enumeration value="SWE_5-Nacka Strand, Stockholm"/>
          <xsd:enumeration value="SWE_7-Kista NS"/>
          <xsd:enumeration value="TUR_1-İstanbul"/>
          <xsd:enumeration value="UKR_1-Kiev"/>
          <xsd:enumeration value="USA_01-Reading, PA (HQ)"/>
          <xsd:enumeration value="USA_02-Reading, PA (HQ 2)"/>
          <xsd:enumeration value="USA_08-Sumter, SC"/>
          <xsd:enumeration value="USA_09-Glen Burnie, MD - Summit Power"/>
          <xsd:enumeration value="USA_101-Alpharetta, GA"/>
          <xsd:enumeration value="USA_102-Suwanee, GA"/>
          <xsd:enumeration value="USA_103-Indianapolis, IN (ATS)"/>
          <xsd:enumeration value="USA_107-Phoenix, AZ (ATS)"/>
          <xsd:enumeration value="USA_108-Hobbs, NM"/>
          <xsd:enumeration value="USA_109-Bellingham, WA (HQ)"/>
          <xsd:enumeration value="USA_114-Tempe, AZ"/>
          <xsd:enumeration value="USA_14-East Syracuse, NY"/>
          <xsd:enumeration value="USA_19-Ronkonkoma, NY"/>
          <xsd:enumeration value="USA_20-Allentown, PA"/>
          <xsd:enumeration value="USA_21-Richmond, KY"/>
          <xsd:enumeration value="USA_22-West Sacramento, CA"/>
          <xsd:enumeration value="USA_253-La Vista, NE"/>
          <xsd:enumeration value="USA_277-Columbus, OH"/>
          <xsd:enumeration value="USA_29-Hays, KS"/>
          <xsd:enumeration value="USA_30-Raleigh, NC"/>
          <xsd:enumeration value="USA_31-Nashua, NH"/>
          <xsd:enumeration value="USA_36-Parsippany, NJ"/>
          <xsd:enumeration value="USA_41-Bluefield, WV"/>
          <xsd:enumeration value="USA_42-West Chester, OH"/>
          <xsd:enumeration value="USA_43-Birmingham, AL"/>
          <xsd:enumeration value="USA_44-Warminster, PA"/>
          <xsd:enumeration value="USA_46-Washington, PA"/>
          <xsd:enumeration value="USA_48-Norcross, GA"/>
          <xsd:enumeration value="USA_51-Romeoville, IL"/>
          <xsd:enumeration value="USA_53-Eagan, MN"/>
          <xsd:enumeration value="USA_54-Novi, MI"/>
          <xsd:enumeration value="USA_57-Broadview Heights, OH"/>
          <xsd:enumeration value="USA_61-Menomonee Falls, WI"/>
          <xsd:enumeration value="USA_65-Romeoville RP, IL"/>
          <xsd:enumeration value="USA_68-Memphis, TN"/>
          <xsd:enumeration value="USA_70-Chino, CA"/>
          <xsd:enumeration value="USA_70K-Chino DC, CA"/>
          <xsd:enumeration value="USA_71-Santa Fe Springs, CA"/>
          <xsd:enumeration value="USA_72S-Union City RP, CA"/>
          <xsd:enumeration value="USA_72-Union City MP, CA"/>
          <xsd:enumeration value="USA_73S-Sumner RP, WA"/>
          <xsd:enumeration value="USA_73-Sumner MP, WA"/>
          <xsd:enumeration value="USA_74-Las Vegas, NV"/>
          <xsd:enumeration value="USA_75A-Carrollton RP, TX"/>
          <xsd:enumeration value="USA_75-Carrollton, TX"/>
          <xsd:enumeration value="USA_76-Kansas City, MO"/>
          <xsd:enumeration value="USA_76S-Kansas City RP, MO"/>
          <xsd:enumeration value="USA_77-Longmont, CO"/>
          <xsd:enumeration value="USA_79-Houston, TX"/>
          <xsd:enumeration value="USA_81-Lakeland, FL"/>
          <xsd:enumeration value="USA_82-Jacksonville, FL"/>
          <xsd:enumeration value="USA_83-Dania Beach, FL"/>
          <xsd:enumeration value="USA_84-Indianapolis, IN"/>
          <xsd:enumeration value="USA_86-Wyoming, MI"/>
          <xsd:enumeration value="USA_87-Springfield, MO Plant 1"/>
          <xsd:enumeration value="USA_88-Springfield, MO Plant 2"/>
          <xsd:enumeration value="USA_AZ-Phoenix, AZ"/>
          <xsd:enumeration value="USA_DR-Denver, CO"/>
          <xsd:enumeration value="USA_H50-Warrensburg, MO"/>
          <xsd:enumeration value="USA_H52-Ooltewah, TN"/>
          <xsd:enumeration value="USA_HH-Somerset, NJ"/>
          <xsd:enumeration value="USA_HM-Horsham, PA"/>
          <xsd:enumeration value="USA_P3-Spokane Valley, WA"/>
          <xsd:enumeration value="USA_QC-Santa Clarita, CA"/>
          <xsd:enumeration value="USA_QL-Sylmar, CA"/>
          <xsd:enumeration value="USA_TB-Pinellas Park, FL"/>
          <xsd:enumeration value="USA_TN-Antioch, TN"/>
        </xsd:restriction>
      </xsd:simpleType>
    </xsd:element>
    <xsd:element name="Category" ma:index="11" nillable="true" ma:displayName="Category" ma:default="Policies and Procedures" ma:description="Policies and Procedures" ma:internalName="Category">
      <xsd:simpleType>
        <xsd:restriction base="dms:Text">
          <xsd:maxLength value="255"/>
        </xsd:restriction>
      </xsd:simpleType>
    </xsd:element>
    <xsd:element name="Elecrtronic_x0020_Hyperlink" ma:index="12" nillable="true" ma:displayName="Elecrtronic Hyperlink" ma:format="Hyperlink" ma:internalName="Elecrtronic_x0020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dlv" ma:index="13" nillable="true" ma:displayName="Person or Group" ma:list="UserInfo" ma:internalName="jdl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xeet" ma:index="14" nillable="true" ma:displayName="Person or Group" ma:list="UserInfo" ma:internalName="xee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Unit" ma:index="15" nillable="true" ma:displayName="Business Unit" ma:default="Choose" ma:internalName="Business_x0020_Un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ENG-Engineering"/>
                    <xsd:enumeration value="ES-Energy Systems"/>
                    <xsd:enumeration value="G&amp;A-General &amp; Administration"/>
                    <xsd:enumeration value="MOTPWR-Motive Power"/>
                    <xsd:enumeration value="OPS-Operations"/>
                    <xsd:enumeration value="ST-Specialty &amp; Transportation"/>
                  </xsd:restriction>
                </xsd:simpleType>
              </xsd:element>
            </xsd:sequence>
          </xsd:extension>
        </xsd:complexContent>
      </xsd:complexType>
    </xsd:element>
    <xsd:element name="Department_x0028_s_x0029__x0020_Impacted" ma:index="16" nillable="true" ma:displayName="Department(s) Impacted" ma:default="Choose" ma:internalName="Department_x0028_s_x0029__x0020_Impact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DIV_AUD"/>
                    <xsd:enumeration value="DIV_CS"/>
                    <xsd:enumeration value="DIV_EHS"/>
                    <xsd:enumeration value="DIV_ENG"/>
                    <xsd:enumeration value="DIV_EXEC"/>
                    <xsd:enumeration value="DIV_FACSRV"/>
                    <xsd:enumeration value="DIV_FIN"/>
                    <xsd:enumeration value="DIV_GADMIN"/>
                    <xsd:enumeration value="DIV_GMGMT"/>
                    <xsd:enumeration value="DIV_HR"/>
                    <xsd:enumeration value="DIV_IT"/>
                    <xsd:enumeration value="DIV_LEGAL"/>
                    <xsd:enumeration value="DIV_MANU"/>
                    <xsd:enumeration value="DIV_MRKT"/>
                    <xsd:enumeration value="DIV_OPS"/>
                    <xsd:enumeration value="DIV_PROC"/>
                    <xsd:enumeration value="DIV_QA"/>
                    <xsd:enumeration value="DIV_SELL"/>
                    <xsd:enumeration value="DIV_SERV"/>
                    <xsd:enumeration value="DIV_SUPCHL"/>
                  </xsd:restriction>
                </xsd:simpleType>
              </xsd:element>
            </xsd:sequence>
          </xsd:extension>
        </xsd:complexContent>
      </xsd:complexType>
    </xsd:element>
    <xsd:element name="Process" ma:index="17" nillable="true" ma:displayName="Process" ma:default="Choose" ma:format="Dropdown" ma:internalName="Process">
      <xsd:simpleType>
        <xsd:restriction base="dms:Choice">
          <xsd:enumeration value="Choose"/>
          <xsd:enumeration value="Advanced Quality Engineering Planning"/>
          <xsd:enumeration value="Appropriation Management"/>
          <xsd:enumeration value="Calibration"/>
          <xsd:enumeration value="Catastrophic Events"/>
          <xsd:enumeration value="Contingency Planning"/>
          <xsd:enumeration value="Continuity Planning"/>
          <xsd:enumeration value="Customer Journey Mapping"/>
          <xsd:enumeration value="Customer Surveys"/>
          <xsd:enumeration value="Deviations"/>
          <xsd:enumeration value="Document Control"/>
          <xsd:enumeration value="Facility Management"/>
          <xsd:enumeration value="Functional Safety Management"/>
          <xsd:enumeration value="Global Product Development"/>
          <xsd:enumeration value="Incoming Inspection"/>
          <xsd:enumeration value="Information System"/>
          <xsd:enumeration value="Internal Audit"/>
          <xsd:enumeration value="Legal Assessment"/>
          <xsd:enumeration value="LUR Project Assessment"/>
          <xsd:enumeration value="Maintenance"/>
          <xsd:enumeration value="Management Review"/>
          <xsd:enumeration value="Nonconformance"/>
          <xsd:enumeration value="Objectives &amp; Targets"/>
          <xsd:enumeration value="Onboarding"/>
          <xsd:enumeration value="Order Entry"/>
          <xsd:enumeration value="Performance/Competency"/>
          <xsd:enumeration value="PLM"/>
          <xsd:enumeration value="Policy Development"/>
          <xsd:enumeration value="Problem Resolution"/>
          <xsd:enumeration value="Process Control"/>
          <xsd:enumeration value="Procurement"/>
          <xsd:enumeration value="Product / Design &amp; Development"/>
          <xsd:enumeration value="Product Testing/Validation"/>
          <xsd:enumeration value="Production Planning"/>
          <xsd:enumeration value="Purchasing Process"/>
          <xsd:enumeration value="Quality Complaints"/>
          <xsd:enumeration value="Quality Records"/>
          <xsd:enumeration value="Receiving"/>
          <xsd:enumeration value="Shipping"/>
          <xsd:enumeration value="Software &amp; Firmware"/>
          <xsd:enumeration value="Supplier Management"/>
          <xsd:enumeration value="Training"/>
          <xsd:enumeration value="Warranty Management"/>
        </xsd:restriction>
      </xsd:simpleType>
    </xsd:element>
    <xsd:element name="Where_x0020_Used" ma:index="18" nillable="true" ma:displayName="Where Used" ma:default="PENDING" ma:internalName="Where_x0020_Us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ENDING"/>
                    <xsd:enumeration value="NA"/>
                    <xsd:enumeration value="100893"/>
                    <xsd:enumeration value="100894"/>
                    <xsd:enumeration value="100895"/>
                    <xsd:enumeration value="100896"/>
                    <xsd:enumeration value="100897"/>
                    <xsd:enumeration value="100898"/>
                    <xsd:enumeration value="100900"/>
                    <xsd:enumeration value="100901"/>
                    <xsd:enumeration value="100902"/>
                    <xsd:enumeration value="100909"/>
                    <xsd:enumeration value="100910"/>
                    <xsd:enumeration value="100913"/>
                    <xsd:enumeration value="100914"/>
                    <xsd:enumeration value="100915"/>
                    <xsd:enumeration value="100916"/>
                    <xsd:enumeration value="101339"/>
                    <xsd:enumeration value="101341"/>
                    <xsd:enumeration value="101342"/>
                    <xsd:enumeration value="101343"/>
                    <xsd:enumeration value="101344"/>
                    <xsd:enumeration value="101345"/>
                    <xsd:enumeration value="101346"/>
                    <xsd:enumeration value="101347"/>
                    <xsd:enumeration value="101349"/>
                    <xsd:enumeration value="101350"/>
                    <xsd:enumeration value="101351"/>
                    <xsd:enumeration value="101352"/>
                    <xsd:enumeration value="101353"/>
                    <xsd:enumeration value="101355"/>
                    <xsd:enumeration value="101356"/>
                    <xsd:enumeration value="101358"/>
                    <xsd:enumeration value="101359"/>
                    <xsd:enumeration value="101362"/>
                    <xsd:enumeration value="101364"/>
                    <xsd:enumeration value="101366"/>
                    <xsd:enumeration value="101367"/>
                    <xsd:enumeration value="101403"/>
                    <xsd:enumeration value="101411"/>
                    <xsd:enumeration value="101420"/>
                    <xsd:enumeration value="101461"/>
                    <xsd:enumeration value="101462"/>
                    <xsd:enumeration value="101578"/>
                    <xsd:enumeration value="101607"/>
                    <xsd:enumeration value="101803"/>
                    <xsd:enumeration value="101804"/>
                    <xsd:enumeration value="101865"/>
                    <xsd:enumeration value="101881"/>
                    <xsd:enumeration value="101960"/>
                    <xsd:enumeration value="101967"/>
                    <xsd:enumeration value="101968"/>
                    <xsd:enumeration value="101969"/>
                    <xsd:enumeration value="101970"/>
                    <xsd:enumeration value="101971"/>
                    <xsd:enumeration value="101972"/>
                    <xsd:enumeration value="29.00COP"/>
                    <xsd:enumeration value="29.00COP_APP"/>
                    <xsd:enumeration value="29.00COP_INSTR"/>
                    <xsd:enumeration value="30.00M"/>
                    <xsd:enumeration value="30.00R"/>
                    <xsd:enumeration value="30.00RDF"/>
                    <xsd:enumeration value="5-590A"/>
                    <xsd:enumeration value="7L-00138-02"/>
                    <xsd:enumeration value="ALERT TEST"/>
                    <xsd:enumeration value="AM-DLCB-OM"/>
                    <xsd:enumeration value="AM-DLCB-SM"/>
                    <xsd:enumeration value="AM-DRR3-OM"/>
                    <xsd:enumeration value="AM-DRR3-SM"/>
                    <xsd:enumeration value="AM-ENCORE-OM"/>
                    <xsd:enumeration value="AM-ENCORE-SM"/>
                    <xsd:enumeration value="AM-HBBWC-IMSP"/>
                    <xsd:enumeration value="AM-HCFK-IM"/>
                    <xsd:enumeration value="AM-HDQ1200-PM"/>
                    <xsd:enumeration value="AM-HFL-FTP"/>
                    <xsd:enumeration value="AM-HFL-OM"/>
                    <xsd:enumeration value="AM-HFL-OMFR"/>
                    <xsd:enumeration value="AM-HFL-OMSP"/>
                    <xsd:enumeration value="AM-HFLFP-OPM"/>
                    <xsd:enumeration value="AM-HFLP-OM"/>
                    <xsd:enumeration value="AM-HFLP-OMSP"/>
                    <xsd:enumeration value="AM-HFP-FTP"/>
                    <xsd:enumeration value="AM-HHN-IM"/>
                    <xsd:enumeration value="AM-HHN-NCG"/>
                    <xsd:enumeration value="AM-HHN-QUG"/>
                    <xsd:enumeration value="AM-HLPM3-OM"/>
                    <xsd:enumeration value="AM-HLPM3-OMSP"/>
                    <xsd:enumeration value="AM-HLPM3-SM"/>
                    <xsd:enumeration value="AM-HLPM3-SMSP"/>
                    <xsd:enumeration value="AM-HLSM3-OM"/>
                    <xsd:enumeration value="AM-HLSM3-SM"/>
                    <xsd:enumeration value="AM-HLSM3-SMSP"/>
                    <xsd:enumeration value="AM-HLTM1-OM"/>
                    <xsd:enumeration value="AM-HLTMC-OM"/>
                    <xsd:enumeration value="AM-HLTMC-OMSP"/>
                    <xsd:enumeration value="AM-HMOPBRD-IM"/>
                    <xsd:enumeration value="AM-HPT-OM"/>
                    <xsd:enumeration value="AM-HPTM3-OMSP"/>
                    <xsd:enumeration value="AM-HPTM3-SMSP"/>
                    <xsd:enumeration value="AM-HPTOM3-OM"/>
                    <xsd:enumeration value="AM-HPTOM3-SM"/>
                    <xsd:enumeration value="AM-IMPAQ-OM"/>
                    <xsd:enumeration value="AM-IMPAQ-SM"/>
                    <xsd:enumeration value="AM-IMPAQPLUS-OM"/>
                    <xsd:enumeration value="AM-IMPAQPLUS-SM"/>
                    <xsd:enumeration value="AM-NXS-OM"/>
                    <xsd:enumeration value="AM-NXSPLUS-OM"/>
                    <xsd:enumeration value="AM-OSC3BAY-IM"/>
                    <xsd:enumeration value="APPENDIX B"/>
                    <xsd:enumeration value="BOL-001C"/>
                    <xsd:enumeration value="BPS-001-001"/>
                    <xsd:enumeration value="CANCELLATIONFORM"/>
                    <xsd:enumeration value="CCEN"/>
                    <xsd:enumeration value="CCEN"/>
                    <xsd:enumeration value="CCEN-HY"/>
                    <xsd:enumeration value="CH-PCCPS-HPF"/>
                    <xsd:enumeration value="CH-PCCPS-SPF"/>
                    <xsd:enumeration value="Change Order Matrix"/>
                    <xsd:enumeration value="CHG-050-001"/>
                    <xsd:enumeration value="CHG-050-002"/>
                    <xsd:enumeration value="CHG-050-003"/>
                    <xsd:enumeration value="CHGN-PCCPS-HPF"/>
                    <xsd:enumeration value="CHGN-PCCPS-SPF"/>
                    <xsd:enumeration value="CHGNR-PCCPS-HPF"/>
                    <xsd:enumeration value="CHGNR-PCCPS-SPF"/>
                    <xsd:enumeration value="CHGW402"/>
                    <xsd:enumeration value="CHNQAM"/>
                    <xsd:enumeration value="CHR-PCCPS-HPF"/>
                    <xsd:enumeration value="CHR-PCCPS-SPF"/>
                    <xsd:enumeration value="CIF"/>
                    <xsd:enumeration value="CIF"/>
                    <xsd:enumeration value="CL01-15"/>
                    <xsd:enumeration value="CORP-TJAUDIT"/>
                    <xsd:enumeration value="CTPATRCL"/>
                    <xsd:enumeration value="CUSTREQ"/>
                    <xsd:enumeration value="DCF-01"/>
                    <xsd:enumeration value="DCF-02"/>
                    <xsd:enumeration value="DCF-03"/>
                    <xsd:enumeration value="DCF-04"/>
                    <xsd:enumeration value="DCF-05"/>
                    <xsd:enumeration value="DCP-01"/>
                    <xsd:enumeration value="DCP-02"/>
                    <xsd:enumeration value="DCP-03"/>
                    <xsd:enumeration value="DCP-04"/>
                    <xsd:enumeration value="DCP-05"/>
                    <xsd:enumeration value="DCP-06"/>
                    <xsd:enumeration value="DCP-07"/>
                    <xsd:enumeration value="DCP-08"/>
                    <xsd:enumeration value="DESIGN"/>
                    <xsd:enumeration value="DGL-DESIGN"/>
                    <xsd:enumeration value="DGL-DESIGN GM"/>
                    <xsd:enumeration value="DISTREC"/>
                    <xsd:enumeration value="DISTREC-NSR-RFQ"/>
                    <xsd:enumeration value="DISTREC-NSR-SO"/>
                    <xsd:enumeration value="DRGTRN"/>
                    <xsd:enumeration value="EAS 2-0"/>
                    <xsd:enumeration value="EAS WI-01"/>
                    <xsd:enumeration value="EDI"/>
                    <xsd:enumeration value="EDI"/>
                    <xsd:enumeration value="EGP 4-16"/>
                    <xsd:enumeration value="EGP 4-20"/>
                    <xsd:enumeration value="EGP 4-3"/>
                    <xsd:enumeration value="EGP 4-5"/>
                    <xsd:enumeration value="EGP 4-9"/>
                    <xsd:enumeration value="ENECLAIM"/>
                    <xsd:enumeration value="ENECLAIM"/>
                    <xsd:enumeration value="ENECLAIM FORM"/>
                    <xsd:enumeration value="EPPS-01"/>
                    <xsd:enumeration value="EPPS-02"/>
                    <xsd:enumeration value="EPPS-03"/>
                    <xsd:enumeration value="EPPS-04"/>
                    <xsd:enumeration value="EPPS-05"/>
                    <xsd:enumeration value="EPPS-06"/>
                    <xsd:enumeration value="ESP 4-10-16"/>
                    <xsd:enumeration value="ESP 4-16-1"/>
                    <xsd:enumeration value="ESP 4-16-2"/>
                    <xsd:enumeration value="ESP 4-20-1"/>
                    <xsd:enumeration value="ESP 4-20-2"/>
                    <xsd:enumeration value="ESP 4-20-3"/>
                    <xsd:enumeration value="ESP 4-20-3ATT"/>
                    <xsd:enumeration value="ESP 4-20-4"/>
                    <xsd:enumeration value="ESP 4-20-5"/>
                    <xsd:enumeration value="ESP 4-3-1"/>
                    <xsd:enumeration value="ESP 4-3-2"/>
                    <xsd:enumeration value="ESP 4-3-3"/>
                    <xsd:enumeration value="ESP 4-4-4"/>
                    <xsd:enumeration value="ESP 4-5-11"/>
                    <xsd:enumeration value="ESP 4-5-14"/>
                    <xsd:enumeration value="ESP 4-5-14A"/>
                    <xsd:enumeration value="ESP 4-5-14B"/>
                    <xsd:enumeration value="ESP 4-5-19"/>
                    <xsd:enumeration value="ESP 4-5-1A"/>
                    <xsd:enumeration value="ESP 4-5-1D"/>
                    <xsd:enumeration value="ESP 4-5-1E"/>
                    <xsd:enumeration value="ESP 4-5-1F"/>
                    <xsd:enumeration value="ESP 4-5-20"/>
                    <xsd:enumeration value="ESP 4-5-24"/>
                    <xsd:enumeration value="ESP 4-5-25A"/>
                    <xsd:enumeration value="ESP 4-5-25B"/>
                    <xsd:enumeration value="ESP 4-5-25C"/>
                    <xsd:enumeration value="ESP 4-5-26"/>
                    <xsd:enumeration value="ESP 4-5-27"/>
                    <xsd:enumeration value="ESP 4-5-28"/>
                    <xsd:enumeration value="ESP 4-5-29"/>
                    <xsd:enumeration value="ESP 4-5-30"/>
                    <xsd:enumeration value="ESP 4-5-31"/>
                    <xsd:enumeration value="ESP 4-5-6"/>
                    <xsd:enumeration value="ESP 4-9-1"/>
                    <xsd:enumeration value="ESP 4-9-4"/>
                    <xsd:enumeration value="ESP 7-3"/>
                    <xsd:enumeration value="ESP 8.6"/>
                    <xsd:enumeration value="FAI-001"/>
                    <xsd:enumeration value="Form 5-939-1"/>
                    <xsd:enumeration value="Form 5-939-2"/>
                    <xsd:enumeration value="Form 5-939-2ddm"/>
                    <xsd:enumeration value="Form 5-939-2ddmpg2"/>
                    <xsd:enumeration value="Form 5-939-3"/>
                    <xsd:enumeration value="Form 5-939-4"/>
                    <xsd:enumeration value="Form 5-939-CL"/>
                    <xsd:enumeration value="Form 911.3"/>
                    <xsd:enumeration value="Form ADP Timing"/>
                    <xsd:enumeration value="Form Change Mgmt"/>
                    <xsd:enumeration value="Form Comm Mgmt"/>
                    <xsd:enumeration value="Form Cost Mgmt"/>
                    <xsd:enumeration value="Form Dashboard"/>
                    <xsd:enumeration value="FORM DVPR-01"/>
                    <xsd:enumeration value="Form Feasibility"/>
                    <xsd:enumeration value="Form Gate Review"/>
                    <xsd:enumeration value="Form Lessons LRN"/>
                    <xsd:enumeration value="FORM LoP"/>
                    <xsd:enumeration value="Form NPI BModel"/>
                    <xsd:enumeration value="Form NPI BPlan"/>
                    <xsd:enumeration value="Form NPI Request"/>
                    <xsd:enumeration value="FORM PMM"/>
                    <xsd:enumeration value="Form Priority"/>
                    <xsd:enumeration value="Form Proj Scope"/>
                    <xsd:enumeration value="Form PRR"/>
                    <xsd:enumeration value="Form QAP 111.0"/>
                    <xsd:enumeration value="Form QAP 600-01"/>
                    <xsd:enumeration value="FORM QP003"/>
                    <xsd:enumeration value="FORM QP003.02"/>
                    <xsd:enumeration value="Form RASIC"/>
                    <xsd:enumeration value="Form Risk Esca"/>
                    <xsd:enumeration value="FORM321.0"/>
                    <xsd:enumeration value="Form 101 (DCR)"/>
                    <xsd:enumeration value="Form 3-461"/>
                    <xsd:enumeration value="Form 3-462"/>
                    <xsd:enumeration value="Form 3.2"/>
                    <xsd:enumeration value="Form 30.0-3"/>
                    <xsd:enumeration value="Form 30.0-3a"/>
                    <xsd:enumeration value="Form 30.0-4"/>
                    <xsd:enumeration value="Form 4.17A"/>
                    <xsd:enumeration value="Form 4.17B"/>
                    <xsd:enumeration value="Form 5-1037A"/>
                    <xsd:enumeration value="Form 72.02"/>
                    <xsd:enumeration value="Form 81.0-A"/>
                    <xsd:enumeration value="Form 81.1-A"/>
                    <xsd:enumeration value="Form 82.0-1"/>
                    <xsd:enumeration value="Form 82.0-2"/>
                    <xsd:enumeration value="Form 911.1"/>
                    <xsd:enumeration value="Form 911.2"/>
                    <xsd:enumeration value="Form 92-1"/>
                    <xsd:enumeration value="Form 92-2"/>
                    <xsd:enumeration value="Form CH-PCCP"/>
                    <xsd:enumeration value="Form CH-PCCP1"/>
                    <xsd:enumeration value="Form CH-PCCPS"/>
                    <xsd:enumeration value="Form CH-PCCPS1"/>
                    <xsd:enumeration value="Form CHGN-PCCP"/>
                    <xsd:enumeration value="Form CHGN-PCCP1"/>
                    <xsd:enumeration value="Form CHGN-PCCPS"/>
                    <xsd:enumeration value="Form CHGN-PCCPS1"/>
                    <xsd:enumeration value="Form CHGNR-PCCP"/>
                    <xsd:enumeration value="Form CHGNR-PCCP1"/>
                    <xsd:enumeration value="Form CHGNR-PCCPS"/>
                    <xsd:enumeration value="Form CHGNRPCCPS1"/>
                    <xsd:enumeration value="Form CHR-PCCP"/>
                    <xsd:enumeration value="Form CHR-PCCP1"/>
                    <xsd:enumeration value="Form CHR-PCCPS"/>
                    <xsd:enumeration value="Form CHR-PCCPS1"/>
                    <xsd:enumeration value="Form CofC QAP 104.0"/>
                    <xsd:enumeration value="Form CSS9K2K"/>
                    <xsd:enumeration value="Form Datasheet QAP 104.0"/>
                    <xsd:enumeration value="Form DCS-1"/>
                    <xsd:enumeration value="Form GN-PCCP"/>
                    <xsd:enumeration value="Form Gutor-GNPCCP LANL"/>
                    <xsd:enumeration value="Form Gutor-GNPCCP INL"/>
                    <xsd:enumeration value="Form MR01-1"/>
                    <xsd:enumeration value="Form NQA2001-1"/>
                    <xsd:enumeration value="Form PCCP"/>
                    <xsd:enumeration value="Form QAP100 10-98"/>
                    <xsd:enumeration value="Form QAP83.0"/>
                    <xsd:enumeration value="Form QAP93.0-1"/>
                    <xsd:enumeration value="Form QAP 57.0"/>
                    <xsd:enumeration value="Form QAP 72.0-1"/>
                    <xsd:enumeration value="FORM-QAP-73.01"/>
                    <xsd:enumeration value="Form QPM-1302"/>
                    <xsd:enumeration value="Form QSS-GCPCCP-Southern"/>
                    <xsd:enumeration value="Form RFA"/>
                    <xsd:enumeration value="Form RPB1-92"/>
                    <xsd:enumeration value="Form SLA"/>
                    <xsd:enumeration value="Form WE-GNPCCPSVG"/>
                    <xsd:enumeration value="Form WE-PCCP-VSG"/>
                    <xsd:enumeration value="Form WER-GNPCCPVSG"/>
                    <xsd:enumeration value="Form WER-PCCP-VSG"/>
                    <xsd:enumeration value="Form YI-503-A"/>
                    <xsd:enumeration value="Form YI-505-A"/>
                    <xsd:enumeration value="Form YI-508-A"/>
                    <xsd:enumeration value="Form YI-508-B"/>
                    <xsd:enumeration value="Form YI-509A"/>
                    <xsd:enumeration value="FPYCSC"/>
                    <xsd:enumeration value="I.B. 1423-E"/>
                    <xsd:enumeration value="I.B. 1424"/>
                    <xsd:enumeration value="I.B. 1500"/>
                    <xsd:enumeration value="I.B. 1500-X"/>
                    <xsd:enumeration value="I.B. 1501"/>
                    <xsd:enumeration value="I.B. 1504"/>
                    <xsd:enumeration value="I.B. 1504-X"/>
                    <xsd:enumeration value="I.B. 1508"/>
                    <xsd:enumeration value="I.B. 1510"/>
                    <xsd:enumeration value="I.B. 1510-X"/>
                    <xsd:enumeration value="I.B. 1512"/>
                    <xsd:enumeration value="I.B. 1512-X"/>
                    <xsd:enumeration value="I.B. 1514"/>
                    <xsd:enumeration value="I.B. 1515"/>
                    <xsd:enumeration value="I.B. 1519"/>
                    <xsd:enumeration value="I.B. 1521"/>
                    <xsd:enumeration value="I.B. 1523"/>
                    <xsd:enumeration value="I.B. 1524"/>
                    <xsd:enumeration value="I.B. 1527"/>
                    <xsd:enumeration value="I.B. 1530"/>
                    <xsd:enumeration value="I.B. 1530-PA"/>
                    <xsd:enumeration value="I.B. 1531"/>
                    <xsd:enumeration value="I.B. 1532"/>
                    <xsd:enumeration value="I.B. 1533"/>
                    <xsd:enumeration value="I.B. 1535"/>
                    <xsd:enumeration value="I.B. 1538"/>
                    <xsd:enumeration value="I.B. 1539"/>
                    <xsd:enumeration value="I.B. 1541"/>
                    <xsd:enumeration value="I.B. 1542"/>
                    <xsd:enumeration value="I.B. 1543"/>
                    <xsd:enumeration value="I.B. 1544"/>
                    <xsd:enumeration value="I.B. 1545"/>
                    <xsd:enumeration value="I.B. 1547"/>
                    <xsd:enumeration value="I.B. 1548"/>
                    <xsd:enumeration value="I.B. 1549"/>
                    <xsd:enumeration value="I.B. 1550"/>
                    <xsd:enumeration value="I.B. 1551"/>
                    <xsd:enumeration value="I.B. 1552"/>
                    <xsd:enumeration value="I.B. 1553"/>
                    <xsd:enumeration value="I.B. 1553-N"/>
                    <xsd:enumeration value="I.B. 1554"/>
                    <xsd:enumeration value="I.B. 1555"/>
                    <xsd:enumeration value="I.B. 1556"/>
                    <xsd:enumeration value="I.B. 1557"/>
                    <xsd:enumeration value="I.B. 1558"/>
                    <xsd:enumeration value="I.B. 1559"/>
                    <xsd:enumeration value="I.B. 1560"/>
                    <xsd:enumeration value="I.B. 1561"/>
                    <xsd:enumeration value="I.B. 1562"/>
                    <xsd:enumeration value="I.B. 1563"/>
                    <xsd:enumeration value="I.B. 1565"/>
                    <xsd:enumeration value="I.B. 1567"/>
                    <xsd:enumeration value="I.B. 1569"/>
                    <xsd:enumeration value="I.B. 1570"/>
                    <xsd:enumeration value="I.B. 1571"/>
                    <xsd:enumeration value="I.B. 1572"/>
                    <xsd:enumeration value="I.B. 1573"/>
                    <xsd:enumeration value="I.B. 1574"/>
                    <xsd:enumeration value="I.B. 1575"/>
                    <xsd:enumeration value="I.B. 1576"/>
                    <xsd:enumeration value="I.B. 1577"/>
                    <xsd:enumeration value="I.B. 1578"/>
                    <xsd:enumeration value="I.B. 1579"/>
                    <xsd:enumeration value="I.B. 1580"/>
                    <xsd:enumeration value="I.B. 1582"/>
                    <xsd:enumeration value="I.B. 1583"/>
                    <xsd:enumeration value="I.B. 1584"/>
                    <xsd:enumeration value="I.B. 1584-M"/>
                    <xsd:enumeration value="I.B. 1584-UPG"/>
                    <xsd:enumeration value="I.B. 1585"/>
                    <xsd:enumeration value="I.B. 1586"/>
                    <xsd:enumeration value="I.B. 1587"/>
                    <xsd:enumeration value="I.B. 1590"/>
                    <xsd:enumeration value="I.B. 1591"/>
                    <xsd:enumeration value="I.B. 1592"/>
                    <xsd:enumeration value="I.B. 1593"/>
                    <xsd:enumeration value="I.B. 1594"/>
                    <xsd:enumeration value="I.B. 1595"/>
                    <xsd:enumeration value="I.B. 1596"/>
                    <xsd:enumeration value="I.B. 1597"/>
                    <xsd:enumeration value="I.B. 1598"/>
                    <xsd:enumeration value="I.B. 1599"/>
                    <xsd:enumeration value="I.B. 1601"/>
                    <xsd:enumeration value="I.B. 1602"/>
                    <xsd:enumeration value="I.B. 1604 GH3S"/>
                    <xsd:enumeration value="I.B. 1605 GH3U"/>
                    <xsd:enumeration value="I.B. 1606"/>
                    <xsd:enumeration value="I.B. 1607"/>
                    <xsd:enumeration value="I.B. 1608"/>
                    <xsd:enumeration value="I.B. 1609"/>
                    <xsd:enumeration value="I.B. 1610"/>
                    <xsd:enumeration value="I.B. 1611"/>
                    <xsd:enumeration value="I.B. 1612"/>
                    <xsd:enumeration value="I.B. 1613"/>
                    <xsd:enumeration value="I.B. 1614"/>
                    <xsd:enumeration value="I.B. 1616"/>
                    <xsd:enumeration value="I.B. 1618"/>
                    <xsd:enumeration value="I.B. 1619"/>
                    <xsd:enumeration value="I.B. 1620"/>
                    <xsd:enumeration value="I.B. 1621"/>
                    <xsd:enumeration value="I.B. 1622"/>
                    <xsd:enumeration value="I.B. 1623"/>
                    <xsd:enumeration value="I.B. 1625"/>
                    <xsd:enumeration value="I.B. 1626"/>
                    <xsd:enumeration value="I.B. 1627"/>
                    <xsd:enumeration value="I.B. 1628"/>
                    <xsd:enumeration value="I.B. 1629"/>
                    <xsd:enumeration value="I.B. 1630"/>
                    <xsd:enumeration value="I.B. 1631"/>
                    <xsd:enumeration value="I.B. 1632"/>
                    <xsd:enumeration value="I.B. 1633"/>
                    <xsd:enumeration value="I.B. 1636"/>
                    <xsd:enumeration value="I.B. 1637"/>
                    <xsd:enumeration value="I.B. 1638"/>
                    <xsd:enumeration value="I.B. 1639"/>
                    <xsd:enumeration value="I.B. 1640"/>
                    <xsd:enumeration value="I.B. 1641"/>
                    <xsd:enumeration value="I.B. 1644"/>
                    <xsd:enumeration value="I.B. 1645"/>
                    <xsd:enumeration value="I.B. 1646"/>
                    <xsd:enumeration value="I.B. 1647"/>
                    <xsd:enumeration value="I.B. 1648"/>
                    <xsd:enumeration value="I.B. 1649"/>
                    <xsd:enumeration value="I.B. 1650"/>
                    <xsd:enumeration value="I.B. 1651"/>
                    <xsd:enumeration value="I.B. 1654"/>
                    <xsd:enumeration value="I.B. 1656"/>
                    <xsd:enumeration value="I.B. 1659"/>
                    <xsd:enumeration value="I.B. 1KW-BP"/>
                    <xsd:enumeration value="I.B. 3.5KW-BP"/>
                    <xsd:enumeration value="I.B. ATR3020-TEM"/>
                    <xsd:enumeration value="I.B. ATR3020-UPG"/>
                    <xsd:enumeration value="I.B. BBWC"/>
                    <xsd:enumeration value="I.B. EH3RMI"/>
                    <xsd:enumeration value="I.B. EL-AC"/>
                    <xsd:enumeration value="I.B. ELRMI"/>
                    <xsd:enumeration value="I.B. ESTP"/>
                    <xsd:enumeration value="I.B. HMIK-1"/>
                    <xsd:enumeration value="I.B. IQ-029-101"/>
                    <xsd:enumeration value="I.B. IQ-10-6"/>
                    <xsd:enumeration value="I.B. NRMI"/>
                    <xsd:enumeration value="I.B. R521993"/>
                    <xsd:enumeration value="I.B. RCK2"/>
                    <xsd:enumeration value="I.B. RCK3"/>
                    <xsd:enumeration value="I.B. RCK4"/>
                    <xsd:enumeration value="I.B. RCK5"/>
                    <xsd:enumeration value="I.B. RCK6"/>
                    <xsd:enumeration value="I.B. RCKI"/>
                    <xsd:enumeration value="I.B. SCPI"/>
                    <xsd:enumeration value="I.B. SCRSA"/>
                    <xsd:enumeration value="I.B. WCQS"/>
                    <xsd:enumeration value="I.B. WIIQ"/>
                    <xsd:enumeration value="I.B. X117-09-1"/>
                    <xsd:enumeration value="I.B. X225-06-RP"/>
                    <xsd:enumeration value="LIT 850"/>
                    <xsd:enumeration value="LIT 850"/>
                    <xsd:enumeration value="LOGFORM 02-03"/>
                    <xsd:enumeration value="LP-01"/>
                    <xsd:enumeration value="LP-01A"/>
                    <xsd:enumeration value="LP-01B"/>
                    <xsd:enumeration value="LP-01C"/>
                    <xsd:enumeration value="LP-01D"/>
                    <xsd:enumeration value="LP-01E"/>
                    <xsd:enumeration value="LP-02"/>
                    <xsd:enumeration value="LP-02A"/>
                    <xsd:enumeration value="LP-02B"/>
                    <xsd:enumeration value="LP-03"/>
                    <xsd:enumeration value="LP-03A"/>
                    <xsd:enumeration value="LP-04"/>
                    <xsd:enumeration value="LP-04A"/>
                    <xsd:enumeration value="LP-04B"/>
                    <xsd:enumeration value="LP-05"/>
                    <xsd:enumeration value="LP-05A"/>
                    <xsd:enumeration value="LP-06"/>
                    <xsd:enumeration value="LP-07"/>
                    <xsd:enumeration value="LP-10"/>
                    <xsd:enumeration value="LP-100"/>
                    <xsd:enumeration value="LP-101"/>
                    <xsd:enumeration value="LP-101A"/>
                    <xsd:enumeration value="LP-103"/>
                    <xsd:enumeration value="LP-104"/>
                    <xsd:enumeration value="LP-105"/>
                    <xsd:enumeration value="LP-106"/>
                    <xsd:enumeration value="LP-107"/>
                    <xsd:enumeration value="LP-108"/>
                    <xsd:enumeration value="LP-108A"/>
                    <xsd:enumeration value="LP-10A"/>
                    <xsd:enumeration value="LP-11"/>
                    <xsd:enumeration value="LP-110"/>
                    <xsd:enumeration value="LP-111"/>
                    <xsd:enumeration value="LP-112"/>
                    <xsd:enumeration value="LP-113"/>
                    <xsd:enumeration value="LP-12"/>
                    <xsd:enumeration value="LP-200"/>
                    <xsd:enumeration value="LP-201"/>
                    <xsd:enumeration value="LP-202"/>
                    <xsd:enumeration value="LP-203"/>
                    <xsd:enumeration value="LP-204"/>
                    <xsd:enumeration value="LP-205"/>
                    <xsd:enumeration value="LP-30"/>
                    <xsd:enumeration value="LP-30A"/>
                    <xsd:enumeration value="LP-31"/>
                    <xsd:enumeration value="LP-33"/>
                    <xsd:enumeration value="LP-501"/>
                    <xsd:enumeration value="LP-51"/>
                    <xsd:enumeration value="LP-55"/>
                    <xsd:enumeration value="LP-61"/>
                    <xsd:enumeration value="LP-62"/>
                    <xsd:enumeration value="LP-80"/>
                    <xsd:enumeration value="LP-90"/>
                    <xsd:enumeration value="LP-91"/>
                    <xsd:enumeration value="LP-95"/>
                    <xsd:enumeration value="LP-96"/>
                    <xsd:enumeration value="ME100.0"/>
                    <xsd:enumeration value="ME101.1"/>
                    <xsd:enumeration value="ME101.2"/>
                    <xsd:enumeration value="ME101.3"/>
                    <xsd:enumeration value="ME101.6"/>
                    <xsd:enumeration value="ME101.8"/>
                    <xsd:enumeration value="ME101.9"/>
                    <xsd:enumeration value="ME102.0"/>
                    <xsd:enumeration value="ME103.0"/>
                    <xsd:enumeration value="ME104.0"/>
                    <xsd:enumeration value="ME204.0"/>
                    <xsd:enumeration value="ME310.0"/>
                    <xsd:enumeration value="ME330.0"/>
                    <xsd:enumeration value="ME350.0"/>
                    <xsd:enumeration value="ME350.1"/>
                    <xsd:enumeration value="ME350.2"/>
                    <xsd:enumeration value="ME350.3"/>
                    <xsd:enumeration value="ME350.6"/>
                    <xsd:enumeration value="ME350.7"/>
                    <xsd:enumeration value="ME350.8"/>
                    <xsd:enumeration value="ME351.0"/>
                    <xsd:enumeration value="ME360.0"/>
                    <xsd:enumeration value="ME400.0"/>
                    <xsd:enumeration value="ME400.1"/>
                    <xsd:enumeration value="ME400.2"/>
                    <xsd:enumeration value="ME401.0"/>
                    <xsd:enumeration value="ME401.1"/>
                    <xsd:enumeration value="ME401.2"/>
                    <xsd:enumeration value="ME402.0"/>
                    <xsd:enumeration value="ME500.0"/>
                    <xsd:enumeration value="ME500.1"/>
                    <xsd:enumeration value="ME500.2"/>
                    <xsd:enumeration value="ME500.3"/>
                    <xsd:enumeration value="ME500.4"/>
                    <xsd:enumeration value="ME600.0"/>
                    <xsd:enumeration value="ME600.1"/>
                    <xsd:enumeration value="ME600.2"/>
                    <xsd:enumeration value="ME600.3"/>
                    <xsd:enumeration value="MF-01"/>
                    <xsd:enumeration value="MF-02"/>
                    <xsd:enumeration value="MKTIM"/>
                    <xsd:enumeration value="MKTIM"/>
                    <xsd:enumeration value="MP F-01"/>
                    <xsd:enumeration value="MP F-02"/>
                    <xsd:enumeration value="MP F-03"/>
                    <xsd:enumeration value="MP F-04"/>
                    <xsd:enumeration value="MP F-05"/>
                    <xsd:enumeration value="MP F-06"/>
                    <xsd:enumeration value="MP F-07"/>
                    <xsd:enumeration value="MP F-08"/>
                    <xsd:enumeration value="MP F-09"/>
                    <xsd:enumeration value="MP F-10"/>
                    <xsd:enumeration value="MP F-11"/>
                    <xsd:enumeration value="MP F-12"/>
                    <xsd:enumeration value="MP F-13"/>
                    <xsd:enumeration value="MP F-14"/>
                    <xsd:enumeration value="MP NXS-01"/>
                    <xsd:enumeration value="MP NXS-02"/>
                    <xsd:enumeration value="MP S-01"/>
                    <xsd:enumeration value="MP S-02"/>
                    <xsd:enumeration value="MP S-03"/>
                    <xsd:enumeration value="MP S-04"/>
                    <xsd:enumeration value="MP S-05"/>
                    <xsd:enumeration value="MP S-06"/>
                    <xsd:enumeration value="MP S-08"/>
                    <xsd:enumeration value="MP S-09"/>
                    <xsd:enumeration value="MP S-10"/>
                    <xsd:enumeration value="MP S-11"/>
                    <xsd:enumeration value="MP S-12"/>
                    <xsd:enumeration value="MP SOL-01"/>
                    <xsd:enumeration value="MP SOL-02"/>
                    <xsd:enumeration value="MP SOL-03"/>
                    <xsd:enumeration value="MP T-01"/>
                    <xsd:enumeration value="MP T-02"/>
                    <xsd:enumeration value="MP T-03"/>
                    <xsd:enumeration value="MP T-05"/>
                    <xsd:enumeration value="MP T-06"/>
                    <xsd:enumeration value="MP T-07"/>
                    <xsd:enumeration value="MP T-08"/>
                    <xsd:enumeration value="MP T-09"/>
                    <xsd:enumeration value="MP T-10"/>
                    <xsd:enumeration value="MP T-11"/>
                    <xsd:enumeration value="MP T-12"/>
                    <xsd:enumeration value="MP XFC-11"/>
                    <xsd:enumeration value="MP XFC-13"/>
                    <xsd:enumeration value="MP-01"/>
                    <xsd:enumeration value="MP-02"/>
                    <xsd:enumeration value="MP-03"/>
                    <xsd:enumeration value="MP-04"/>
                    <xsd:enumeration value="MP-05"/>
                    <xsd:enumeration value="MP-06"/>
                    <xsd:enumeration value="MP-07"/>
                    <xsd:enumeration value="MP-08"/>
                    <xsd:enumeration value="MPEOE"/>
                    <xsd:enumeration value="MPEOE"/>
                    <xsd:enumeration value="MPEOE-FC"/>
                    <xsd:enumeration value="MPEOE-FC"/>
                    <xsd:enumeration value="MPFC WORKSHEETS"/>
                    <xsd:enumeration value="MPMAREQ"/>
                    <xsd:enumeration value="MRA INFO"/>
                    <xsd:enumeration value="MRACUSTOMER"/>
                    <xsd:enumeration value="MRACUSTOMER"/>
                    <xsd:enumeration value="MRAINV"/>
                    <xsd:enumeration value="MRAINV"/>
                    <xsd:enumeration value="MTM 01-01"/>
                    <xsd:enumeration value="MTM 01-02"/>
                    <xsd:enumeration value="MTM 01-05"/>
                    <xsd:enumeration value="MTM 01-06"/>
                    <xsd:enumeration value="MTM 01-07"/>
                    <xsd:enumeration value="MTM 01-08"/>
                    <xsd:enumeration value="MTM 01-09"/>
                    <xsd:enumeration value="MTM 01-10"/>
                    <xsd:enumeration value="MTM 01-11"/>
                    <xsd:enumeration value="MTM 01-13"/>
                    <xsd:enumeration value="MTM 01-14"/>
                    <xsd:enumeration value="MTM 01-16"/>
                    <xsd:enumeration value="MTM 01-18"/>
                    <xsd:enumeration value="MTM 01-19"/>
                    <xsd:enumeration value="MTM 01-20"/>
                    <xsd:enumeration value="MTM 01-21"/>
                    <xsd:enumeration value="MTM 01-22"/>
                    <xsd:enumeration value="MTM 01-23"/>
                    <xsd:enumeration value="MTM 02-01"/>
                    <xsd:enumeration value="MTM 02-02"/>
                    <xsd:enumeration value="MTM 02-03"/>
                    <xsd:enumeration value="MTM 02-04"/>
                    <xsd:enumeration value="MTM 02-05"/>
                    <xsd:enumeration value="MTM 02-06"/>
                    <xsd:enumeration value="MTM 02-07"/>
                    <xsd:enumeration value="MTM 02-08"/>
                    <xsd:enumeration value="MTM 02-09"/>
                    <xsd:enumeration value="MTM 02-10"/>
                    <xsd:enumeration value="MTM 02-11"/>
                    <xsd:enumeration value="MTM 02-12"/>
                    <xsd:enumeration value="MTM 02-13"/>
                    <xsd:enumeration value="MTM 02-14"/>
                    <xsd:enumeration value="MTM 02-15"/>
                    <xsd:enumeration value="MTM 02-16"/>
                    <xsd:enumeration value="MTM 03-03"/>
                    <xsd:enumeration value="MTM 03-04"/>
                    <xsd:enumeration value="MTM 03-05"/>
                    <xsd:enumeration value="MTM 03-07"/>
                    <xsd:enumeration value="MTM 03-08"/>
                    <xsd:enumeration value="MTM 03-11"/>
                    <xsd:enumeration value="MTM 03-12"/>
                    <xsd:enumeration value="MTM 04-01"/>
                    <xsd:enumeration value="MTM 04-02"/>
                    <xsd:enumeration value="MTM 04-03"/>
                    <xsd:enumeration value="MTM 04-05"/>
                    <xsd:enumeration value="MTM 04-07"/>
                    <xsd:enumeration value="MTM 06-01"/>
                    <xsd:enumeration value="MTM 06-02"/>
                    <xsd:enumeration value="MTM 06-020"/>
                    <xsd:enumeration value="MTM 06-03"/>
                    <xsd:enumeration value="MTM 06-04"/>
                    <xsd:enumeration value="MTM 06-08"/>
                    <xsd:enumeration value="MTM 06-10"/>
                    <xsd:enumeration value="MTM 06-11"/>
                    <xsd:enumeration value="MTM 06-14"/>
                    <xsd:enumeration value="MTM 06-15"/>
                    <xsd:enumeration value="MTM 06-16"/>
                    <xsd:enumeration value="MTM 06-17"/>
                    <xsd:enumeration value="MTM 06-19"/>
                    <xsd:enumeration value="MTM 06-20"/>
                    <xsd:enumeration value="MTM 08-01"/>
                    <xsd:enumeration value="MTM 08-02"/>
                    <xsd:enumeration value="MTM 08-03"/>
                    <xsd:enumeration value="MTM 08-04"/>
                    <xsd:enumeration value="MTM 08-05"/>
                    <xsd:enumeration value="MTM 08-06"/>
                    <xsd:enumeration value="MTM 08-07"/>
                    <xsd:enumeration value="MTM 08-08"/>
                    <xsd:enumeration value="MTM 08-12"/>
                    <xsd:enumeration value="MTM 08-13"/>
                    <xsd:enumeration value="MTM 08-14"/>
                    <xsd:enumeration value="MTM 08-15"/>
                    <xsd:enumeration value="MTM 08-16"/>
                    <xsd:enumeration value="MTM 08-17"/>
                    <xsd:enumeration value="MTM 09-01"/>
                    <xsd:enumeration value="MTM 09-02"/>
                    <xsd:enumeration value="MTM 09-03"/>
                    <xsd:enumeration value="MTM 09-04"/>
                    <xsd:enumeration value="MTM 09-07"/>
                    <xsd:enumeration value="MTM 09-08"/>
                    <xsd:enumeration value="MTM 10-01"/>
                    <xsd:enumeration value="MTM 10-02"/>
                    <xsd:enumeration value="MTM 10-03"/>
                    <xsd:enumeration value="MTM 10-04"/>
                    <xsd:enumeration value="MTM 10-05"/>
                    <xsd:enumeration value="MTM 10-06"/>
                    <xsd:enumeration value="MTM 10-07"/>
                    <xsd:enumeration value="MTM 11 -09"/>
                    <xsd:enumeration value="MTM 11-01"/>
                    <xsd:enumeration value="MTM 11-02"/>
                    <xsd:enumeration value="MTM 11-03"/>
                    <xsd:enumeration value="MTM 11-04"/>
                    <xsd:enumeration value="MTM 11-05"/>
                    <xsd:enumeration value="MTM 11-06"/>
                    <xsd:enumeration value="MTM 11-07"/>
                    <xsd:enumeration value="MTM 11-08"/>
                    <xsd:enumeration value="MTM 11-10"/>
                    <xsd:enumeration value="MTM 11-11"/>
                    <xsd:enumeration value="MTM 11-12"/>
                    <xsd:enumeration value="MTM 11-13"/>
                    <xsd:enumeration value="MTM 11-14"/>
                    <xsd:enumeration value="MTM 11-15"/>
                    <xsd:enumeration value="MTM 11-16"/>
                    <xsd:enumeration value="MTM 11-17"/>
                    <xsd:enumeration value="MTM 12-01"/>
                    <xsd:enumeration value="MTM 12-02"/>
                    <xsd:enumeration value="MTM 12-03"/>
                    <xsd:enumeration value="MTM 12-05"/>
                    <xsd:enumeration value="MTM 12-06"/>
                    <xsd:enumeration value="MTM 12-07"/>
                    <xsd:enumeration value="MTM 12-08"/>
                    <xsd:enumeration value="MTM 12-09"/>
                    <xsd:enumeration value="MTM 12-11"/>
                    <xsd:enumeration value="MTM 13-01"/>
                    <xsd:enumeration value="MTM 13-02"/>
                    <xsd:enumeration value="MTM 13-03"/>
                    <xsd:enumeration value="MTM 13-04"/>
                    <xsd:enumeration value="MTM 13-05"/>
                    <xsd:enumeration value="MTM 13-08"/>
                    <xsd:enumeration value="MTM 13-10"/>
                    <xsd:enumeration value="MTM 13-11"/>
                    <xsd:enumeration value="MTM 13-12"/>
                    <xsd:enumeration value="MTM 13-15"/>
                    <xsd:enumeration value="MTM 15-03"/>
                    <xsd:enumeration value="MTM 16-01"/>
                    <xsd:enumeration value="MTM 16-02"/>
                    <xsd:enumeration value="MTM 16-03"/>
                    <xsd:enumeration value="MTM 16-04"/>
                    <xsd:enumeration value="MTM 16-05"/>
                    <xsd:enumeration value="MTM 16-06"/>
                    <xsd:enumeration value="MTM 16-08"/>
                    <xsd:enumeration value="MTM 16-09"/>
                    <xsd:enumeration value="MTM 17-01"/>
                    <xsd:enumeration value="MTM 17-02"/>
                    <xsd:enumeration value="MTM 17-03"/>
                    <xsd:enumeration value="MTM 17-04"/>
                    <xsd:enumeration value="MTM 17-05"/>
                    <xsd:enumeration value="MTM 17-06"/>
                    <xsd:enumeration value="MTM 17-07"/>
                    <xsd:enumeration value="MTM 17-08"/>
                    <xsd:enumeration value="MTM 17-09"/>
                    <xsd:enumeration value="MTM 17-11"/>
                    <xsd:enumeration value="MTM 17-12"/>
                    <xsd:enumeration value="MTM 17-13"/>
                    <xsd:enumeration value="MTM 17-14"/>
                    <xsd:enumeration value="MTM 17-15"/>
                    <xsd:enumeration value="MTM 17-16"/>
                    <xsd:enumeration value="MTM 17-17"/>
                    <xsd:enumeration value="MTM 17-18"/>
                    <xsd:enumeration value="MTM 17-19"/>
                    <xsd:enumeration value="MTM 17-20"/>
                    <xsd:enumeration value="MTM 17-21"/>
                    <xsd:enumeration value="MTM 17-22"/>
                    <xsd:enumeration value="MTM 17-23"/>
                    <xsd:enumeration value="MTM 18-01"/>
                    <xsd:enumeration value="MTM 18-02"/>
                    <xsd:enumeration value="MTM 18-03"/>
                    <xsd:enumeration value="MTM 18-04"/>
                    <xsd:enumeration value="MTM 18-05"/>
                    <xsd:enumeration value="MTM 18-06"/>
                    <xsd:enumeration value="MTM 18-07"/>
                    <xsd:enumeration value="MTM 18-08"/>
                    <xsd:enumeration value="MTM 18-09"/>
                    <xsd:enumeration value="MTM 18-10"/>
                    <xsd:enumeration value="MTM 18-11"/>
                    <xsd:enumeration value="MTM 19-01"/>
                    <xsd:enumeration value="MTM 19-02"/>
                    <xsd:enumeration value="MTM 19-03"/>
                    <xsd:enumeration value="MTM 19-04"/>
                    <xsd:enumeration value="MTM 19-05"/>
                    <xsd:enumeration value="MTM 19-06"/>
                    <xsd:enumeration value="MTM 19-07"/>
                    <xsd:enumeration value="MTM 19-08"/>
                    <xsd:enumeration value="MTM 19-09"/>
                    <xsd:enumeration value="MTM 19-10"/>
                    <xsd:enumeration value="MTM 19-11"/>
                    <xsd:enumeration value="MTM 20-01"/>
                    <xsd:enumeration value="MTM 20-02"/>
                    <xsd:enumeration value="MTM 20-03"/>
                    <xsd:enumeration value="MTM 20-04"/>
                    <xsd:enumeration value="MTM 21-01"/>
                    <xsd:enumeration value="MTM 21-02"/>
                    <xsd:enumeration value="MTM 21-03"/>
                    <xsd:enumeration value="MTM 21-04"/>
                    <xsd:enumeration value="MTM 21-05"/>
                    <xsd:enumeration value="MTM 21-06"/>
                    <xsd:enumeration value="MTM 21-07"/>
                    <xsd:enumeration value="MTM 21-08"/>
                    <xsd:enumeration value="MTX-1"/>
                    <xsd:enumeration value="MTX-2"/>
                    <xsd:enumeration value="MTX-3"/>
                    <xsd:enumeration value="MTX-4"/>
                    <xsd:enumeration value="MTX-5"/>
                    <xsd:enumeration value="MTX-6"/>
                    <xsd:enumeration value="NONSPIL-1"/>
                    <xsd:enumeration value="NPN"/>
                    <xsd:enumeration value="NPN"/>
                    <xsd:enumeration value="NSE"/>
                    <xsd:enumeration value="NXS DESIGN"/>
                    <xsd:enumeration value="NXS POLICY"/>
                    <xsd:enumeration value="OPS103.1"/>
                    <xsd:enumeration value="OPS120.0"/>
                    <xsd:enumeration value="OPS169.0"/>
                    <xsd:enumeration value="OrderProcess"/>
                    <xsd:enumeration value="P-001-01"/>
                    <xsd:enumeration value="P-001-03"/>
                    <xsd:enumeration value="P-001-04"/>
                    <xsd:enumeration value="P-001-05"/>
                    <xsd:enumeration value="P-001-06"/>
                    <xsd:enumeration value="P-001-07"/>
                    <xsd:enumeration value="P-001-08"/>
                    <xsd:enumeration value="P-001-09"/>
                    <xsd:enumeration value="P-001-10"/>
                    <xsd:enumeration value="P-001-11"/>
                    <xsd:enumeration value="P-001-12"/>
                    <xsd:enumeration value="P-001-13"/>
                    <xsd:enumeration value="P-001-15"/>
                    <xsd:enumeration value="P-001-16"/>
                    <xsd:enumeration value="P-002-01"/>
                    <xsd:enumeration value="P-002-02"/>
                    <xsd:enumeration value="P-003-01"/>
                    <xsd:enumeration value="P-003-02"/>
                    <xsd:enumeration value="P-003-03"/>
                    <xsd:enumeration value="P-003-04"/>
                    <xsd:enumeration value="P-003-100"/>
                    <xsd:enumeration value="P-004-01"/>
                    <xsd:enumeration value="P-004-05"/>
                    <xsd:enumeration value="P-004-06"/>
                    <xsd:enumeration value="P-004-07"/>
                    <xsd:enumeration value="P-004-09"/>
                    <xsd:enumeration value="P-004-10"/>
                    <xsd:enumeration value="P-004-100"/>
                    <xsd:enumeration value="P-004-11"/>
                    <xsd:enumeration value="P-004-12"/>
                    <xsd:enumeration value="P-004-13"/>
                    <xsd:enumeration value="P-004-15"/>
                    <xsd:enumeration value="P-004-16"/>
                    <xsd:enumeration value="P-004-17"/>
                    <xsd:enumeration value="P-004-18"/>
                    <xsd:enumeration value="P-005-02"/>
                    <xsd:enumeration value="P-005-03"/>
                    <xsd:enumeration value="P-005-04"/>
                    <xsd:enumeration value="P-006-01"/>
                    <xsd:enumeration value="P-006-04"/>
                    <xsd:enumeration value="P-006-05"/>
                    <xsd:enumeration value="P-007-01"/>
                    <xsd:enumeration value="P-007-02"/>
                    <xsd:enumeration value="P-007-100"/>
                    <xsd:enumeration value="P-007-12"/>
                    <xsd:enumeration value="P-007-17"/>
                    <xsd:enumeration value="P-007-26"/>
                    <xsd:enumeration value="P-007-27"/>
                    <xsd:enumeration value="P-007-31"/>
                    <xsd:enumeration value="P-007-34"/>
                    <xsd:enumeration value="P-007-41"/>
                    <xsd:enumeration value="P-008-01"/>
                    <xsd:enumeration value="P-008-02"/>
                    <xsd:enumeration value="P-008-03"/>
                    <xsd:enumeration value="P-008-06"/>
                    <xsd:enumeration value="P-008-100"/>
                    <xsd:enumeration value="P-009-004"/>
                    <xsd:enumeration value="P-009-01"/>
                    <xsd:enumeration value="P-009-02"/>
                    <xsd:enumeration value="P-009-03"/>
                    <xsd:enumeration value="P-009-05"/>
                    <xsd:enumeration value="P-009-06"/>
                    <xsd:enumeration value="P-009-07"/>
                    <xsd:enumeration value="P-009-08"/>
                    <xsd:enumeration value="P-009-09"/>
                    <xsd:enumeration value="P-009-100"/>
                    <xsd:enumeration value="P-009-101"/>
                    <xsd:enumeration value="P-009-102"/>
                    <xsd:enumeration value="P-009-103"/>
                    <xsd:enumeration value="P-009-104"/>
                    <xsd:enumeration value="P-009-11"/>
                    <xsd:enumeration value="P-009-12"/>
                    <xsd:enumeration value="P-009-13"/>
                    <xsd:enumeration value="P-009-14"/>
                    <xsd:enumeration value="P-009-15"/>
                    <xsd:enumeration value="P-009-16"/>
                    <xsd:enumeration value="P-009-17"/>
                    <xsd:enumeration value="P-009-18"/>
                    <xsd:enumeration value="P-009-19"/>
                    <xsd:enumeration value="P-009-20"/>
                    <xsd:enumeration value="P-009-23"/>
                    <xsd:enumeration value="P-009-24"/>
                    <xsd:enumeration value="P-009-25"/>
                    <xsd:enumeration value="P-009-26"/>
                    <xsd:enumeration value="P-009-27"/>
                    <xsd:enumeration value="P-009-28"/>
                    <xsd:enumeration value="P-009-29"/>
                    <xsd:enumeration value="P-009-30"/>
                    <xsd:enumeration value="P-009-33"/>
                    <xsd:enumeration value="P-009-37"/>
                    <xsd:enumeration value="P-009-39"/>
                    <xsd:enumeration value="P-009-40"/>
                    <xsd:enumeration value="P-009-41"/>
                    <xsd:enumeration value="P-009-42"/>
                    <xsd:enumeration value="P-009-43"/>
                    <xsd:enumeration value="P-009-44"/>
                    <xsd:enumeration value="P-009-45"/>
                    <xsd:enumeration value="P-009-46"/>
                    <xsd:enumeration value="P-009-47"/>
                    <xsd:enumeration value="P-009-48"/>
                    <xsd:enumeration value="P-009-49"/>
                    <xsd:enumeration value="P-009-50"/>
                    <xsd:enumeration value="P-009-51"/>
                    <xsd:enumeration value="P-009-52"/>
                    <xsd:enumeration value="P-010-01"/>
                    <xsd:enumeration value="P-010-02"/>
                    <xsd:enumeration value="P-010-03"/>
                    <xsd:enumeration value="P-010-04"/>
                    <xsd:enumeration value="P-010-05"/>
                    <xsd:enumeration value="P-010-06"/>
                    <xsd:enumeration value="P-010-07"/>
                    <xsd:enumeration value="P-010-08"/>
                    <xsd:enumeration value="P-010-09"/>
                    <xsd:enumeration value="P-010-11"/>
                    <xsd:enumeration value="P-011-01"/>
                    <xsd:enumeration value="P-011-02"/>
                    <xsd:enumeration value="P-011-03"/>
                    <xsd:enumeration value="P-011-04"/>
                    <xsd:enumeration value="P-011-05"/>
                    <xsd:enumeration value="P-011-06"/>
                    <xsd:enumeration value="P-011-07"/>
                    <xsd:enumeration value="P-011-08"/>
                    <xsd:enumeration value="P-011-09"/>
                    <xsd:enumeration value="P-011-11"/>
                    <xsd:enumeration value="P-011-12"/>
                    <xsd:enumeration value="P-011-13"/>
                    <xsd:enumeration value="P-011-14"/>
                    <xsd:enumeration value="P-011-15"/>
                    <xsd:enumeration value="P-011-16"/>
                    <xsd:enumeration value="P-012-01"/>
                    <xsd:enumeration value="P-012-02"/>
                    <xsd:enumeration value="P-012-03"/>
                    <xsd:enumeration value="P-012-04"/>
                    <xsd:enumeration value="P-012-05"/>
                    <xsd:enumeration value="P-012-06"/>
                    <xsd:enumeration value="P-012-07"/>
                    <xsd:enumeration value="P-012-08"/>
                    <xsd:enumeration value="P-012-100"/>
                    <xsd:enumeration value="P-013-01"/>
                    <xsd:enumeration value="P-013-02"/>
                    <xsd:enumeration value="P-013-03"/>
                    <xsd:enumeration value="P-013-04"/>
                    <xsd:enumeration value="P-013-05"/>
                    <xsd:enumeration value="P-013-100"/>
                    <xsd:enumeration value="P-014-01"/>
                    <xsd:enumeration value="P-014-02"/>
                    <xsd:enumeration value="P-014-03"/>
                    <xsd:enumeration value="P-014-04"/>
                    <xsd:enumeration value="P-014-05"/>
                    <xsd:enumeration value="P-014-06"/>
                    <xsd:enumeration value="P-014-07"/>
                    <xsd:enumeration value="P-014-08"/>
                    <xsd:enumeration value="P-015-01"/>
                    <xsd:enumeration value="P-016-01"/>
                    <xsd:enumeration value="P-016-02"/>
                    <xsd:enumeration value="P-016-03"/>
                    <xsd:enumeration value="P-016-04"/>
                    <xsd:enumeration value="P-016-06"/>
                    <xsd:enumeration value="P-016-100"/>
                    <xsd:enumeration value="P-017-01"/>
                    <xsd:enumeration value="P-017-02"/>
                    <xsd:enumeration value="P-017-06"/>
                    <xsd:enumeration value="P-017-07"/>
                    <xsd:enumeration value="P-017-09"/>
                    <xsd:enumeration value="P-017-100"/>
                    <xsd:enumeration value="P-017-11"/>
                    <xsd:enumeration value="P-018-01"/>
                    <xsd:enumeration value="P-018-02"/>
                    <xsd:enumeration value="P-018-03"/>
                    <xsd:enumeration value="P-018-04"/>
                    <xsd:enumeration value="P-018-100"/>
                    <xsd:enumeration value="P-020-01"/>
                    <xsd:enumeration value="P-020-02"/>
                    <xsd:enumeration value="P-020-03"/>
                    <xsd:enumeration value="P-020-100"/>
                    <xsd:enumeration value="P-021-01"/>
                    <xsd:enumeration value="P-021-100"/>
                    <xsd:enumeration value="P-022-01"/>
                    <xsd:enumeration value="P-023-01"/>
                    <xsd:enumeration value="P-023-02"/>
                    <xsd:enumeration value="P-023-03"/>
                    <xsd:enumeration value="P-024-01"/>
                    <xsd:enumeration value="P-024-02"/>
                    <xsd:enumeration value="P-024-03"/>
                    <xsd:enumeration value="P-025-01"/>
                    <xsd:enumeration value="P-025-02"/>
                    <xsd:enumeration value="P-025-03"/>
                    <xsd:enumeration value="P-100-001"/>
                    <xsd:enumeration value="P-100-02"/>
                    <xsd:enumeration value="P-100-03"/>
                    <xsd:enumeration value="P-100-04"/>
                    <xsd:enumeration value="P-100-05"/>
                    <xsd:enumeration value="P-101-01"/>
                    <xsd:enumeration value="P-101-03"/>
                    <xsd:enumeration value="P-101-04"/>
                    <xsd:enumeration value="PFRA"/>
                    <xsd:enumeration value="PMO 1.0"/>
                    <xsd:enumeration value="PMO 2.0"/>
                    <xsd:enumeration value="PMO 3.0"/>
                    <xsd:enumeration value="PMO 8.0"/>
                    <xsd:enumeration value="PMO 9.0"/>
                    <xsd:enumeration value="PP001"/>
                    <xsd:enumeration value="PPS 01-01"/>
                    <xsd:enumeration value="PPS 01-02"/>
                    <xsd:enumeration value="PPS 01-03"/>
                    <xsd:enumeration value="PPS 01-04"/>
                    <xsd:enumeration value="PPS 01-05"/>
                    <xsd:enumeration value="PPS 01M-01"/>
                    <xsd:enumeration value="PPS 01M-02"/>
                    <xsd:enumeration value="PPS 01M-03"/>
                    <xsd:enumeration value="PPS 01M-04"/>
                    <xsd:enumeration value="PPS 01O-01"/>
                    <xsd:enumeration value="PPS 01O-02"/>
                    <xsd:enumeration value="PPS 01O-03"/>
                    <xsd:enumeration value="PPS 01O-04"/>
                    <xsd:enumeration value="PPS 02-01"/>
                    <xsd:enumeration value="PPS 02-02"/>
                    <xsd:enumeration value="PPS 02-03"/>
                    <xsd:enumeration value="PPS 02-04"/>
                    <xsd:enumeration value="PPS 02-05"/>
                    <xsd:enumeration value="PPS 02-06"/>
                    <xsd:enumeration value="PPS 02-07"/>
                    <xsd:enumeration value="PPS 02-08"/>
                    <xsd:enumeration value="PPS 02-09"/>
                    <xsd:enumeration value="PPS 03H-01"/>
                    <xsd:enumeration value="PPS 03H-02"/>
                    <xsd:enumeration value="PPS 03H-03"/>
                    <xsd:enumeration value="PPS 03H-04"/>
                    <xsd:enumeration value="PPS 03H-05"/>
                    <xsd:enumeration value="PPS 03H-06"/>
                    <xsd:enumeration value="PPS 03H-07"/>
                    <xsd:enumeration value="PPS 03H-08"/>
                    <xsd:enumeration value="PPS 03H-09"/>
                    <xsd:enumeration value="PPS 03H-10"/>
                    <xsd:enumeration value="PPS 03M-01"/>
                    <xsd:enumeration value="PPS 03M-02"/>
                    <xsd:enumeration value="PPS 03M-03"/>
                    <xsd:enumeration value="PPS 03M-04"/>
                    <xsd:enumeration value="PPS 03M-05"/>
                    <xsd:enumeration value="PPS 03M-05A"/>
                    <xsd:enumeration value="PPS 03M-06"/>
                    <xsd:enumeration value="PPS 03M-07"/>
                    <xsd:enumeration value="PPS 03M-08"/>
                    <xsd:enumeration value="PPS 03M-09"/>
                    <xsd:enumeration value="PPS 03M-10"/>
                    <xsd:enumeration value="PPS 03R-01"/>
                    <xsd:enumeration value="PPS 03R-02"/>
                    <xsd:enumeration value="PPS 03R-03"/>
                    <xsd:enumeration value="PPS 03R-04"/>
                    <xsd:enumeration value="PPS 03R-05"/>
                    <xsd:enumeration value="PPS 03R-06"/>
                    <xsd:enumeration value="PPS 03R-07"/>
                    <xsd:enumeration value="PPS 03R-08"/>
                    <xsd:enumeration value="PPS 03R-09"/>
                    <xsd:enumeration value="PPS 03R-10"/>
                    <xsd:enumeration value="PPS 03R-11"/>
                    <xsd:enumeration value="PPS 03R-12"/>
                    <xsd:enumeration value="PPS 05-01"/>
                    <xsd:enumeration value="PPS 05-02"/>
                    <xsd:enumeration value="PPS 05-03"/>
                    <xsd:enumeration value="PPS 05-05"/>
                    <xsd:enumeration value="PPS 05-06"/>
                    <xsd:enumeration value="PPS 05-07"/>
                    <xsd:enumeration value="PPS 05-09"/>
                    <xsd:enumeration value="PPS 06-01"/>
                    <xsd:enumeration value="PPS 06-02"/>
                    <xsd:enumeration value="PPS 06-03"/>
                    <xsd:enumeration value="PPS 06-04"/>
                    <xsd:enumeration value="PPS 06-05"/>
                    <xsd:enumeration value="PPS 06-06"/>
                    <xsd:enumeration value="PPS 06-07"/>
                    <xsd:enumeration value="PPS 06-08"/>
                    <xsd:enumeration value="PPS 07-01"/>
                    <xsd:enumeration value="PPS 07-02"/>
                    <xsd:enumeration value="PPS 07-03"/>
                    <xsd:enumeration value="PPS 07-04"/>
                    <xsd:enumeration value="PPS 07-05"/>
                    <xsd:enumeration value="PPS 07-06"/>
                    <xsd:enumeration value="PPS 07-07"/>
                    <xsd:enumeration value="PPS 08H-01"/>
                    <xsd:enumeration value="PPS 08H-02"/>
                    <xsd:enumeration value="PPS 08H-03"/>
                    <xsd:enumeration value="PPS 08H-04"/>
                    <xsd:enumeration value="PPS 08H-06"/>
                    <xsd:enumeration value="PPS 08H-07"/>
                    <xsd:enumeration value="PPS 08H-08"/>
                    <xsd:enumeration value="PPS 08M-01"/>
                    <xsd:enumeration value="PPS 08M-02"/>
                    <xsd:enumeration value="PPS 08M-03"/>
                    <xsd:enumeration value="PPS 08M-04"/>
                    <xsd:enumeration value="PPS 08M-05"/>
                    <xsd:enumeration value="PPS 14-01"/>
                    <xsd:enumeration value="PPS 14-02"/>
                    <xsd:enumeration value="PPS 14-03"/>
                    <xsd:enumeration value="PPS 14-06"/>
                    <xsd:enumeration value="PPS 14-07"/>
                    <xsd:enumeration value="PPS 14MCL-01"/>
                    <xsd:enumeration value="PPS 14MCL-01A"/>
                    <xsd:enumeration value="PPS 14MCL-02"/>
                    <xsd:enumeration value="PPS 14MCL-02A"/>
                    <xsd:enumeration value="PPS 14MCL-03"/>
                    <xsd:enumeration value="PPS 14RCL-01"/>
                    <xsd:enumeration value="PPS 14RCL-02"/>
                    <xsd:enumeration value="PPS 14RCL-03"/>
                    <xsd:enumeration value="PPS 15-01"/>
                    <xsd:enumeration value="PPS 15-02"/>
                    <xsd:enumeration value="PPS 15-03"/>
                    <xsd:enumeration value="PPS 15-04"/>
                    <xsd:enumeration value="PPS 15-05"/>
                    <xsd:enumeration value="PPS 15-06"/>
                    <xsd:enumeration value="PPS 15-08"/>
                    <xsd:enumeration value="PPS 15R-01"/>
                    <xsd:enumeration value="PPS 15R-02"/>
                    <xsd:enumeration value="PPS 16-01"/>
                    <xsd:enumeration value="PPS 16-02"/>
                    <xsd:enumeration value="PPS 16-04"/>
                    <xsd:enumeration value="PPS 16-05"/>
                    <xsd:enumeration value="PPS 16-06"/>
                    <xsd:enumeration value="PPS 16-07"/>
                    <xsd:enumeration value="PPS 18A-01"/>
                    <xsd:enumeration value="PPS 18A-02"/>
                    <xsd:enumeration value="PPS 18B-01"/>
                    <xsd:enumeration value="PPS 18C-01"/>
                    <xsd:enumeration value="PPS 18D-01"/>
                    <xsd:enumeration value="PPS 18E-01"/>
                    <xsd:enumeration value="PPS 18F-01"/>
                    <xsd:enumeration value="PPS 18G-01"/>
                    <xsd:enumeration value="PPS 1H-01"/>
                    <xsd:enumeration value="PPS 1H-02"/>
                    <xsd:enumeration value="PPS 1H-03"/>
                    <xsd:enumeration value="PPS 1H-04"/>
                    <xsd:enumeration value="PPS 1T-001"/>
                    <xsd:enumeration value="PPS 1T-002"/>
                    <xsd:enumeration value="PPS 1T-003"/>
                    <xsd:enumeration value="PPS 1T-004"/>
                    <xsd:enumeration value="PPS 21-02"/>
                    <xsd:enumeration value="PPS 22-01"/>
                    <xsd:enumeration value="PPS 22-02"/>
                    <xsd:enumeration value="PPS 22-03"/>
                    <xsd:enumeration value="PPS 22-04"/>
                    <xsd:enumeration value="PPS 23-01"/>
                    <xsd:enumeration value="PPS 24-01"/>
                    <xsd:enumeration value="PPS 25H-01"/>
                    <xsd:enumeration value="PPS 26-01"/>
                    <xsd:enumeration value="PPS 26-02"/>
                    <xsd:enumeration value="PR 100"/>
                    <xsd:enumeration value="PR 10005"/>
                    <xsd:enumeration value="PR 10006"/>
                    <xsd:enumeration value="PR 10007"/>
                    <xsd:enumeration value="PR 1001"/>
                    <xsd:enumeration value="PR 1002"/>
                    <xsd:enumeration value="PR 1006"/>
                    <xsd:enumeration value="PR 1007"/>
                    <xsd:enumeration value="PR 1008"/>
                    <xsd:enumeration value="PR 1009"/>
                    <xsd:enumeration value="PR 1012"/>
                    <xsd:enumeration value="PR 1017"/>
                    <xsd:enumeration value="PR 110"/>
                    <xsd:enumeration value="PR 1100"/>
                    <xsd:enumeration value="PR 11000"/>
                    <xsd:enumeration value="PR 1101"/>
                    <xsd:enumeration value="PR 1102"/>
                    <xsd:enumeration value="PR 1103"/>
                    <xsd:enumeration value="PR 1105"/>
                    <xsd:enumeration value="PR 1106"/>
                    <xsd:enumeration value="PR 1107"/>
                    <xsd:enumeration value="PR 1108"/>
                    <xsd:enumeration value="PR 1109"/>
                    <xsd:enumeration value="PR 1110"/>
                    <xsd:enumeration value="PR 1111"/>
                    <xsd:enumeration value="PR 1112"/>
                    <xsd:enumeration value="PR 1113"/>
                    <xsd:enumeration value="PR 1114"/>
                    <xsd:enumeration value="PR 1115"/>
                    <xsd:enumeration value="PR 1116"/>
                    <xsd:enumeration value="PR 1117"/>
                    <xsd:enumeration value="PR 1118"/>
                    <xsd:enumeration value="PR 120"/>
                    <xsd:enumeration value="PR 12000"/>
                    <xsd:enumeration value="PR 130"/>
                    <xsd:enumeration value="PR 140"/>
                    <xsd:enumeration value="PR 150"/>
                    <xsd:enumeration value="PR 155"/>
                    <xsd:enumeration value="PR 157"/>
                    <xsd:enumeration value="PR 158"/>
                    <xsd:enumeration value="PR 160"/>
                    <xsd:enumeration value="PR 170"/>
                    <xsd:enumeration value="PR 180"/>
                    <xsd:enumeration value="PR 185"/>
                    <xsd:enumeration value="PR 190"/>
                    <xsd:enumeration value="PR 200"/>
                    <xsd:enumeration value="PR 2005"/>
                    <xsd:enumeration value="PR 2006"/>
                    <xsd:enumeration value="PR 2007"/>
                    <xsd:enumeration value="PR 2011"/>
                    <xsd:enumeration value="PR 2012"/>
                    <xsd:enumeration value="PR 2014"/>
                    <xsd:enumeration value="PR 2015"/>
                    <xsd:enumeration value="PR 2018"/>
                    <xsd:enumeration value="PR 2025"/>
                    <xsd:enumeration value="PR 2026"/>
                    <xsd:enumeration value="PR 2029"/>
                    <xsd:enumeration value="PR 2030"/>
                    <xsd:enumeration value="PR 2031"/>
                    <xsd:enumeration value="PR 2032"/>
                    <xsd:enumeration value="PR 2037"/>
                    <xsd:enumeration value="PR 2039"/>
                    <xsd:enumeration value="PR 2040"/>
                    <xsd:enumeration value="PR 2042"/>
                    <xsd:enumeration value="PR 2043"/>
                    <xsd:enumeration value="PR 2044"/>
                    <xsd:enumeration value="PR 2045"/>
                    <xsd:enumeration value="PR 2046"/>
                    <xsd:enumeration value="PR 2047"/>
                    <xsd:enumeration value="PR 2048"/>
                    <xsd:enumeration value="PR 2049"/>
                    <xsd:enumeration value="PR 2050"/>
                    <xsd:enumeration value="PR 210"/>
                    <xsd:enumeration value="PR 220"/>
                    <xsd:enumeration value="PR 230"/>
                    <xsd:enumeration value="PR 240"/>
                    <xsd:enumeration value="PR 250"/>
                    <xsd:enumeration value="PR 260"/>
                    <xsd:enumeration value="PR 270"/>
                    <xsd:enumeration value="PR 280"/>
                    <xsd:enumeration value="PR 290"/>
                    <xsd:enumeration value="PR 300"/>
                    <xsd:enumeration value="PR 3001"/>
                    <xsd:enumeration value="PR 3002"/>
                    <xsd:enumeration value="PR 3003"/>
                    <xsd:enumeration value="PR 3004"/>
                    <xsd:enumeration value="PR 3005"/>
                    <xsd:enumeration value="PR 3006"/>
                    <xsd:enumeration value="PR 3007"/>
                    <xsd:enumeration value="PR 3008"/>
                    <xsd:enumeration value="PR 3009"/>
                    <xsd:enumeration value="PR 3010"/>
                    <xsd:enumeration value="PR 3011"/>
                    <xsd:enumeration value="PR 310.0"/>
                    <xsd:enumeration value="PR 315.0"/>
                    <xsd:enumeration value="PR 320.0"/>
                    <xsd:enumeration value="PR 325.0"/>
                    <xsd:enumeration value="PR 335.0"/>
                    <xsd:enumeration value="PR 337.0"/>
                    <xsd:enumeration value="PR 340.0"/>
                    <xsd:enumeration value="PR 345.0"/>
                    <xsd:enumeration value="PR 350.0"/>
                    <xsd:enumeration value="PR 360.0"/>
                    <xsd:enumeration value="PR 365.0"/>
                    <xsd:enumeration value="PR 366.0"/>
                    <xsd:enumeration value="PR 367.0"/>
                    <xsd:enumeration value="PR 368.0"/>
                    <xsd:enumeration value="PR 375.1"/>
                    <xsd:enumeration value="PR 399.0"/>
                    <xsd:enumeration value="PR 399.1"/>
                    <xsd:enumeration value="PR 399.3"/>
                    <xsd:enumeration value="PR 399.5"/>
                    <xsd:enumeration value="PR 399.6"/>
                    <xsd:enumeration value="PR 399.EME"/>
                    <xsd:enumeration value="PR 399.EMIIE"/>
                    <xsd:enumeration value="PR 399.EMIIS"/>
                    <xsd:enumeration value="PR 399.EMS"/>
                    <xsd:enumeration value="PR 399.MTE"/>
                    <xsd:enumeration value="PR 399.MTS"/>
                    <xsd:enumeration value="PR 399.NPRE"/>
                    <xsd:enumeration value="PR 399.PSE"/>
                    <xsd:enumeration value="PR 399.PSS"/>
                    <xsd:enumeration value="PR 399.TEHE"/>
                    <xsd:enumeration value="PR 399.TEHS"/>
                    <xsd:enumeration value="PR 400.0"/>
                    <xsd:enumeration value="PR 405.0"/>
                    <xsd:enumeration value="PR 5008"/>
                    <xsd:enumeration value="PR 5009"/>
                    <xsd:enumeration value="PR 5010"/>
                    <xsd:enumeration value="PR 5011"/>
                    <xsd:enumeration value="PR 5012"/>
                    <xsd:enumeration value="PR 5013"/>
                    <xsd:enumeration value="PR 5014"/>
                    <xsd:enumeration value="PR 5015"/>
                    <xsd:enumeration value="PR 5016"/>
                    <xsd:enumeration value="PR 5017"/>
                    <xsd:enumeration value="PR 5018"/>
                    <xsd:enumeration value="PR 5019"/>
                    <xsd:enumeration value="PR 5020"/>
                    <xsd:enumeration value="PR 5021"/>
                    <xsd:enumeration value="PR 5022"/>
                    <xsd:enumeration value="PR 5023"/>
                    <xsd:enumeration value="PR 5024"/>
                    <xsd:enumeration value="PR 5025"/>
                    <xsd:enumeration value="PR 5026"/>
                    <xsd:enumeration value="PR 5027"/>
                    <xsd:enumeration value="PR 5028"/>
                    <xsd:enumeration value="PR 5029"/>
                    <xsd:enumeration value="PR 5030"/>
                    <xsd:enumeration value="PR 5031"/>
                    <xsd:enumeration value="PR 5032"/>
                    <xsd:enumeration value="PR 5033"/>
                    <xsd:enumeration value="PR 600"/>
                    <xsd:enumeration value="PR 6001"/>
                    <xsd:enumeration value="PR 6002"/>
                    <xsd:enumeration value="PR 610"/>
                    <xsd:enumeration value="PR 630"/>
                    <xsd:enumeration value="PR 640"/>
                    <xsd:enumeration value="PR 7001"/>
                    <xsd:enumeration value="PR 7002"/>
                    <xsd:enumeration value="PR 7003"/>
                    <xsd:enumeration value="PROCEDUREFORM"/>
                    <xsd:enumeration value="PRRDG"/>
                    <xsd:enumeration value="PRRMP"/>
                    <xsd:enumeration value="PSTAT"/>
                    <xsd:enumeration value="QAFORMTEMPLETE"/>
                    <xsd:enumeration value="QAFRM 34.0"/>
                    <xsd:enumeration value="QAFRM 34.1"/>
                    <xsd:enumeration value="QAFRM PDP-REQ"/>
                    <xsd:enumeration value="QAM"/>
                    <xsd:enumeration value="QAP 101-0"/>
                    <xsd:enumeration value="QAP 102-0"/>
                    <xsd:enumeration value="QAP 104-0"/>
                    <xsd:enumeration value="QAP 106-0"/>
                    <xsd:enumeration value="QAP 107-0"/>
                    <xsd:enumeration value="QAP 110-0"/>
                    <xsd:enumeration value="QAP 111-0"/>
                    <xsd:enumeration value="QAP 112-0"/>
                    <xsd:enumeration value="QAP 149-0"/>
                    <xsd:enumeration value="QAP 150-0"/>
                    <xsd:enumeration value="QAP 200-0"/>
                    <xsd:enumeration value="QAP 200-1"/>
                    <xsd:enumeration value="QAP 30-0"/>
                    <xsd:enumeration value="QAP 30-01"/>
                    <xsd:enumeration value="QAP 30-02"/>
                    <xsd:enumeration value="QAP 30-03"/>
                    <xsd:enumeration value="QAP 300-0"/>
                    <xsd:enumeration value="QAP 31-0"/>
                    <xsd:enumeration value="QAP 32-0"/>
                    <xsd:enumeration value="QAP 33-0"/>
                    <xsd:enumeration value="QAP 34-0"/>
                    <xsd:enumeration value="QAP 40-0"/>
                    <xsd:enumeration value="QAP 5.3"/>
                    <xsd:enumeration value="QAP 50-0"/>
                    <xsd:enumeration value="QAP 500-0"/>
                    <xsd:enumeration value="QAP 501-0"/>
                    <xsd:enumeration value="QAP 502-0"/>
                    <xsd:enumeration value="QAP 503-0"/>
                    <xsd:enumeration value="QAP 504-0"/>
                    <xsd:enumeration value="QAP 506-0"/>
                    <xsd:enumeration value="QAP 507-0"/>
                    <xsd:enumeration value="QAP 508-0"/>
                    <xsd:enumeration value="QAP 509-0"/>
                    <xsd:enumeration value="QAP 510-0"/>
                    <xsd:enumeration value="QAP 511-0"/>
                    <xsd:enumeration value="QAP 56-0"/>
                    <xsd:enumeration value="QAP 57-0"/>
                    <xsd:enumeration value="QAP 60-0"/>
                    <xsd:enumeration value="QAP 60.1"/>
                    <xsd:enumeration value="QAP 600-0"/>
                    <xsd:enumeration value="QAP 62-0"/>
                    <xsd:enumeration value="QAP 63-3"/>
                    <xsd:enumeration value="QAP 70-0"/>
                    <xsd:enumeration value="QAP 700-0"/>
                    <xsd:enumeration value="QAP 701-0"/>
                    <xsd:enumeration value="QAP 71-0"/>
                    <xsd:enumeration value="QAP 72-0"/>
                    <xsd:enumeration value="QAP 72.02"/>
                    <xsd:enumeration value="QAP 73-0"/>
                    <xsd:enumeration value="QAP 75-0"/>
                    <xsd:enumeration value="QAP 80-0"/>
                    <xsd:enumeration value="QAP 800-0"/>
                    <xsd:enumeration value="QAP 81-0"/>
                    <xsd:enumeration value="QAP 81-1"/>
                    <xsd:enumeration value="QAP 82-0"/>
                    <xsd:enumeration value="QAP 83-0"/>
                    <xsd:enumeration value="QAP 84-0"/>
                    <xsd:enumeration value="QAP 85-0"/>
                    <xsd:enumeration value="QAP 86-0"/>
                    <xsd:enumeration value="QAP 90-0"/>
                    <xsd:enumeration value="QAP 901-0"/>
                    <xsd:enumeration value="QAP 902-0"/>
                    <xsd:enumeration value="QAP 903-0"/>
                    <xsd:enumeration value="QAP 904-0"/>
                    <xsd:enumeration value="QAP 905-0"/>
                    <xsd:enumeration value="QAP 907-0"/>
                    <xsd:enumeration value="QAP 908-0"/>
                    <xsd:enumeration value="QAP 909-0"/>
                    <xsd:enumeration value="QAP 910-0"/>
                    <xsd:enumeration value="QAP 911-0"/>
                    <xsd:enumeration value="QAP 912-0"/>
                    <xsd:enumeration value="QAP 914"/>
                    <xsd:enumeration value="QAP 915-0"/>
                    <xsd:enumeration value="QAP 93-0"/>
                    <xsd:enumeration value="QAP 95-0"/>
                    <xsd:enumeration value="QCL 00400"/>
                    <xsd:enumeration value="QCL 00401"/>
                    <xsd:enumeration value="QCL 00500"/>
                    <xsd:enumeration value="QCL 00502"/>
                    <xsd:enumeration value="QCL 00503"/>
                    <xsd:enumeration value="QCL 00504"/>
                    <xsd:enumeration value="QCL 00506"/>
                    <xsd:enumeration value="QCL 00507"/>
                    <xsd:enumeration value="QCL 00508"/>
                    <xsd:enumeration value="QCL 00510"/>
                    <xsd:enumeration value="QCL 00513"/>
                    <xsd:enumeration value="QCL 00514"/>
                    <xsd:enumeration value="QCL 00515"/>
                    <xsd:enumeration value="QCL 00518"/>
                    <xsd:enumeration value="QCL 00519"/>
                    <xsd:enumeration value="QCL 00521"/>
                    <xsd:enumeration value="QCL 00522"/>
                    <xsd:enumeration value="QCL 00523"/>
                    <xsd:enumeration value="QCL 00524"/>
                    <xsd:enumeration value="QCL 00525"/>
                    <xsd:enumeration value="QCL 00526"/>
                    <xsd:enumeration value="QCL 00527"/>
                    <xsd:enumeration value="QCL 00528"/>
                    <xsd:enumeration value="QCL 00531"/>
                    <xsd:enumeration value="QCL 00532"/>
                    <xsd:enumeration value="QCL 00533"/>
                    <xsd:enumeration value="QCL 00534"/>
                    <xsd:enumeration value="QCL 00913"/>
                    <xsd:enumeration value="QCL 00948"/>
                    <xsd:enumeration value="QCL 01700"/>
                    <xsd:enumeration value="QCL 02201"/>
                    <xsd:enumeration value="QCL 02202"/>
                    <xsd:enumeration value="QMS-GFORM-001"/>
                    <xsd:enumeration value="QMS-GFORM-002"/>
                    <xsd:enumeration value="QMS-GFORM-003"/>
                    <xsd:enumeration value="QMS-GFORM-004"/>
                    <xsd:enumeration value="QMS-GFORM-005"/>
                    <xsd:enumeration value="QMS-GFORM-006"/>
                    <xsd:enumeration value="QMS-GFORM-007"/>
                    <xsd:enumeration value="QMS-GFORM-008"/>
                    <xsd:enumeration value="QMS-GFORM-009"/>
                    <xsd:enumeration value="QMS-GFORM-010"/>
                    <xsd:enumeration value="QMS-GFORM-011"/>
                    <xsd:enumeration value="QMS-GFORM-012"/>
                    <xsd:enumeration value="QMS-GFORM-013"/>
                    <xsd:enumeration value="QMS-GFORM-014"/>
                    <xsd:enumeration value="QMS-GFORM-015"/>
                    <xsd:enumeration value="QMS-GFORM-016"/>
                    <xsd:enumeration value="QMS-GFORM-017"/>
                    <xsd:enumeration value="QMS-GFORM-018"/>
                    <xsd:enumeration value="QMS-GFORM-019"/>
                    <xsd:enumeration value="QMS-GFORM-020"/>
                    <xsd:enumeration value="QMS-GFORM-021"/>
                    <xsd:enumeration value="QMS-GFORM-022"/>
                    <xsd:enumeration value="QMS-GFORM-023"/>
                    <xsd:enumeration value="QMS-GP-001"/>
                    <xsd:enumeration value="QMS-GP-002"/>
                    <xsd:enumeration value="QMS-GP-003"/>
                    <xsd:enumeration value="QMS-GP-004"/>
                    <xsd:enumeration value="QMS-GPROC-002"/>
                    <xsd:enumeration value="QMS-GPROC-002"/>
                    <xsd:enumeration value="QMS-GWI-001"/>
                    <xsd:enumeration value="RECONAF"/>
                    <xsd:enumeration value="REJ0994"/>
                    <xsd:enumeration value="RISK ASSESSMENT"/>
                    <xsd:enumeration value="RR T-01"/>
                    <xsd:enumeration value="RR T-02"/>
                    <xsd:enumeration value="RR T-03"/>
                    <xsd:enumeration value="RR T-03A"/>
                    <xsd:enumeration value="RR T-04"/>
                    <xsd:enumeration value="RR T-05"/>
                    <xsd:enumeration value="RR T-07"/>
                    <xsd:enumeration value="RR T-08"/>
                    <xsd:enumeration value="RR T-09"/>
                    <xsd:enumeration value="RR T-10"/>
                    <xsd:enumeration value="RR T-11"/>
                    <xsd:enumeration value="RR T-12"/>
                    <xsd:enumeration value="RS EMFR -7"/>
                    <xsd:enumeration value="RS EMFR-08"/>
                    <xsd:enumeration value="RS EMFR-09"/>
                    <xsd:enumeration value="RS EMFR-1"/>
                    <xsd:enumeration value="RS EMFR-10"/>
                    <xsd:enumeration value="RS EMFR-11"/>
                    <xsd:enumeration value="RS EMFR-2"/>
                    <xsd:enumeration value="RS EMFR-3"/>
                    <xsd:enumeration value="RS EMFR-4"/>
                    <xsd:enumeration value="RS EMFR-5"/>
                    <xsd:enumeration value="RS EMFR-6"/>
                    <xsd:enumeration value="SAFETY TRAINING-01"/>
                    <xsd:enumeration value="SAFETY TRAINING-02"/>
                    <xsd:enumeration value="SDS 829226D"/>
                    <xsd:enumeration value="SDS 829227"/>
                    <xsd:enumeration value="SDS 829228"/>
                    <xsd:enumeration value="SDS 829229"/>
                    <xsd:enumeration value="SDS 829230"/>
                    <xsd:enumeration value="SDS 829232"/>
                    <xsd:enumeration value="SDS 829233"/>
                    <xsd:enumeration value="SDS 829256"/>
                    <xsd:enumeration value="SDS 829256 FR"/>
                    <xsd:enumeration value="SDS 829256 PT"/>
                    <xsd:enumeration value="SDS 829256 SP"/>
                    <xsd:enumeration value="SDS 829463"/>
                    <xsd:enumeration value="SDS 829495"/>
                    <xsd:enumeration value="SDS 829515"/>
                    <xsd:enumeration value="SDS 850000"/>
                    <xsd:enumeration value="SDS 850000D"/>
                    <xsd:enumeration value="SDS 850001"/>
                    <xsd:enumeration value="SDS 850002"/>
                    <xsd:enumeration value="SDS 850002D"/>
                    <xsd:enumeration value="SDS 850003"/>
                    <xsd:enumeration value="SDS 850003D"/>
                    <xsd:enumeration value="SDS 853020"/>
                    <xsd:enumeration value="SDS 853020 FR"/>
                    <xsd:enumeration value="SDS 853020 PT"/>
                    <xsd:enumeration value="SDS 853020 SP"/>
                    <xsd:enumeration value="SDS 853020D"/>
                    <xsd:enumeration value="SDS 853020D-A"/>
                    <xsd:enumeration value="SDS 853020H"/>
                    <xsd:enumeration value="SDS 853021"/>
                    <xsd:enumeration value="SDS 853021 FR"/>
                    <xsd:enumeration value="SDS 853021 PT"/>
                    <xsd:enumeration value="SDS 853021 SP"/>
                    <xsd:enumeration value="SDS 853021D"/>
                    <xsd:enumeration value="SDS 853022"/>
                    <xsd:enumeration value="SDS 853022 FR"/>
                    <xsd:enumeration value="SDS 853022 PT"/>
                    <xsd:enumeration value="SDS 853022 SP"/>
                    <xsd:enumeration value="SDS 853022D"/>
                    <xsd:enumeration value="SDS 853023"/>
                    <xsd:enumeration value="SDS 853023 FR"/>
                    <xsd:enumeration value="SDS 853023 PT"/>
                    <xsd:enumeration value="SDS 853023 SP"/>
                    <xsd:enumeration value="SDS 853023D"/>
                    <xsd:enumeration value="SDS 853024"/>
                    <xsd:enumeration value="SDS 853024 FR"/>
                    <xsd:enumeration value="SDS 853024 PT"/>
                    <xsd:enumeration value="SDS 853024 SP"/>
                    <xsd:enumeration value="SDS 853024H"/>
                    <xsd:enumeration value="SDS 853024H FR"/>
                    <xsd:enumeration value="SDS 853024HQ"/>
                    <xsd:enumeration value="SDS 853024HQ FR"/>
                    <xsd:enumeration value="SDS 853024HQ PT"/>
                    <xsd:enumeration value="SDS 853024HQ SP"/>
                    <xsd:enumeration value="SDS 853025"/>
                    <xsd:enumeration value="SDS 853025 FR"/>
                    <xsd:enumeration value="SDS 853025 PT"/>
                    <xsd:enumeration value="SDS 853025 SP"/>
                    <xsd:enumeration value="SDS 853026"/>
                    <xsd:enumeration value="SDS 853026 FR"/>
                    <xsd:enumeration value="SDS 853026 PT"/>
                    <xsd:enumeration value="SDS 853026 SP"/>
                    <xsd:enumeration value="SDS 853027"/>
                    <xsd:enumeration value="SDS 853027 FR"/>
                    <xsd:enumeration value="SDS 853027 PT"/>
                    <xsd:enumeration value="SDS 853027 SP"/>
                    <xsd:enumeration value="SDS 853027H"/>
                    <xsd:enumeration value="SDS 853027H FR"/>
                    <xsd:enumeration value="SDS 853027H SP"/>
                    <xsd:enumeration value="SDS 853029"/>
                    <xsd:enumeration value="Sec. 87.86"/>
                    <xsd:enumeration value="SECTION 03"/>
                    <xsd:enumeration value="SECTION 1"/>
                    <xsd:enumeration value="SECTION 10"/>
                    <xsd:enumeration value="SECTION 11"/>
                    <xsd:enumeration value="SECTION 12"/>
                    <xsd:enumeration value="SECTION 13"/>
                    <xsd:enumeration value="SECTION 14"/>
                    <xsd:enumeration value="SECTION 14"/>
                    <xsd:enumeration value="SECTION 15"/>
                    <xsd:enumeration value="SECTION 16"/>
                    <xsd:enumeration value="SECTION 16A"/>
                    <xsd:enumeration value="SECTION 18"/>
                    <xsd:enumeration value="SECTION 18"/>
                    <xsd:enumeration value="SECTION 19"/>
                    <xsd:enumeration value="SECTION 19-HY"/>
                    <xsd:enumeration value="SECTION 20"/>
                    <xsd:enumeration value="SECTION 21(SP 4.4.10)"/>
                    <xsd:enumeration value="SECTION 21(SP 4.4.27)"/>
                    <xsd:enumeration value="SECTION 21(SP 4.4.29)"/>
                    <xsd:enumeration value="SECTION 21(SP 4.4.30)"/>
                    <xsd:enumeration value="SECTION 21(SP 4.4.32)"/>
                    <xsd:enumeration value="SECTION 22"/>
                    <xsd:enumeration value="SECTION 23"/>
                    <xsd:enumeration value="SECTION 26"/>
                    <xsd:enumeration value="SECTION 27"/>
                    <xsd:enumeration value="SECTION 28"/>
                    <xsd:enumeration value="SECTION 29"/>
                    <xsd:enumeration value="SECTION 3"/>
                    <xsd:enumeration value="SECTION 30"/>
                    <xsd:enumeration value="SECTION 31"/>
                    <xsd:enumeration value="SECTION 4"/>
                    <xsd:enumeration value="SECTION 5"/>
                    <xsd:enumeration value="SECTION 7"/>
                    <xsd:enumeration value="SECTION 8"/>
                    <xsd:enumeration value="SECTION 9"/>
                    <xsd:enumeration value="SECTION_04"/>
                    <xsd:enumeration value="SECTION_05"/>
                    <xsd:enumeration value="SECTION_11"/>
                    <xsd:enumeration value="SECTION_12"/>
                    <xsd:enumeration value="SECTION_13"/>
                    <xsd:enumeration value="SECTION_19"/>
                    <xsd:enumeration value="SECTION_21(SP4433)"/>
                    <xsd:enumeration value="SECTION_29.00MB"/>
                    <xsd:enumeration value="SF-01"/>
                    <xsd:enumeration value="SF-02"/>
                    <xsd:enumeration value="SF-03"/>
                    <xsd:enumeration value="SF-04"/>
                    <xsd:enumeration value="SF-05"/>
                    <xsd:enumeration value="SF-06"/>
                    <xsd:enumeration value="SF-08"/>
                    <xsd:enumeration value="SF-09"/>
                    <xsd:enumeration value="SF-10"/>
                    <xsd:enumeration value="SF-100C"/>
                    <xsd:enumeration value="SF-101C"/>
                    <xsd:enumeration value="SF-11"/>
                    <xsd:enumeration value="SF-12"/>
                    <xsd:enumeration value="SF-16"/>
                    <xsd:enumeration value="SF-17"/>
                    <xsd:enumeration value="SF-18"/>
                    <xsd:enumeration value="SF-19"/>
                    <xsd:enumeration value="SF-20"/>
                    <xsd:enumeration value="SF-21"/>
                    <xsd:enumeration value="SF-22"/>
                    <xsd:enumeration value="SF-23"/>
                    <xsd:enumeration value="SF-24"/>
                    <xsd:enumeration value="SF-24C"/>
                    <xsd:enumeration value="SF-27"/>
                    <xsd:enumeration value="SF-27C"/>
                    <xsd:enumeration value="SF-28"/>
                    <xsd:enumeration value="SF-29"/>
                    <xsd:enumeration value="SF-30"/>
                    <xsd:enumeration value="SF-31"/>
                    <xsd:enumeration value="SF-32"/>
                    <xsd:enumeration value="SF-33"/>
                    <xsd:enumeration value="SF-34"/>
                    <xsd:enumeration value="SF-34C"/>
                    <xsd:enumeration value="SF-35"/>
                    <xsd:enumeration value="SF-36"/>
                    <xsd:enumeration value="SF-37"/>
                    <xsd:enumeration value="SF-38"/>
                    <xsd:enumeration value="SF-39"/>
                    <xsd:enumeration value="SF-40"/>
                    <xsd:enumeration value="SF-41"/>
                    <xsd:enumeration value="SF-42"/>
                    <xsd:enumeration value="SF-43"/>
                    <xsd:enumeration value="SF-45"/>
                    <xsd:enumeration value="SF-46"/>
                    <xsd:enumeration value="SF-47"/>
                    <xsd:enumeration value="SF-48"/>
                    <xsd:enumeration value="SF-49"/>
                    <xsd:enumeration value="SF-50"/>
                    <xsd:enumeration value="SF-51"/>
                    <xsd:enumeration value="SF-52"/>
                    <xsd:enumeration value="SF-53"/>
                    <xsd:enumeration value="SF-54"/>
                    <xsd:enumeration value="SF-55"/>
                    <xsd:enumeration value="SF-56"/>
                    <xsd:enumeration value="SF-57"/>
                    <xsd:enumeration value="SF-58"/>
                    <xsd:enumeration value="SF-58MP-01"/>
                    <xsd:enumeration value="SF-58MP-02"/>
                    <xsd:enumeration value="SF-58MP-03"/>
                    <xsd:enumeration value="SF-58MP-04"/>
                    <xsd:enumeration value="SF-58MP-05"/>
                    <xsd:enumeration value="SF-58MP-06"/>
                    <xsd:enumeration value="SF-58MP-07"/>
                    <xsd:enumeration value="SF-58RP-01"/>
                    <xsd:enumeration value="SF-58RP-02"/>
                    <xsd:enumeration value="SF-58RP-03"/>
                    <xsd:enumeration value="SF-58RP-04"/>
                    <xsd:enumeration value="SF-58RP-05"/>
                    <xsd:enumeration value="SF-58RP-06"/>
                    <xsd:enumeration value="SF-58RP-07"/>
                    <xsd:enumeration value="SF-58RP-08"/>
                    <xsd:enumeration value="SF-58RP-09"/>
                    <xsd:enumeration value="SF-58RP-10"/>
                    <xsd:enumeration value="SF-58RP-11"/>
                    <xsd:enumeration value="SF-58RP-12"/>
                    <xsd:enumeration value="SF-58RP-13"/>
                    <xsd:enumeration value="SF-58RP-14"/>
                    <xsd:enumeration value="SF-58RP-15"/>
                    <xsd:enumeration value="SF-58RP-16"/>
                    <xsd:enumeration value="SF-58RP-17"/>
                    <xsd:enumeration value="SF-58RP-18"/>
                    <xsd:enumeration value="SF-58RP-19"/>
                    <xsd:enumeration value="SF-58RP-20"/>
                    <xsd:enumeration value="SF-59"/>
                    <xsd:enumeration value="SF-60"/>
                    <xsd:enumeration value="SF-61"/>
                    <xsd:enumeration value="SF-62"/>
                    <xsd:enumeration value="SMCMR"/>
                    <xsd:enumeration value="SMP0-3"/>
                    <xsd:enumeration value="SMP1-3"/>
                    <xsd:enumeration value="SMP1-6"/>
                    <xsd:enumeration value="SMP3-2"/>
                    <xsd:enumeration value="SMP4-2"/>
                    <xsd:enumeration value="SMP6-5"/>
                    <xsd:enumeration value="SMP7-10"/>
                    <xsd:enumeration value="SMP7-11"/>
                    <xsd:enumeration value="SMP7-12"/>
                    <xsd:enumeration value="SMP7-13"/>
                    <xsd:enumeration value="SMP7-14"/>
                    <xsd:enumeration value="SMP7-15"/>
                    <xsd:enumeration value="SMP7-3"/>
                    <xsd:enumeration value="SMP7-4"/>
                    <xsd:enumeration value="SMP7-4-2"/>
                    <xsd:enumeration value="SMP7-6A"/>
                    <xsd:enumeration value="SMP7-9"/>
                    <xsd:enumeration value="SMP9-1"/>
                    <xsd:enumeration value="SP-001C"/>
                    <xsd:enumeration value="SP-01"/>
                    <xsd:enumeration value="SP-010C"/>
                    <xsd:enumeration value="SP-011C"/>
                    <xsd:enumeration value="SP-015C"/>
                    <xsd:enumeration value="SP-016C"/>
                    <xsd:enumeration value="SP-018C"/>
                    <xsd:enumeration value="SP-019C"/>
                    <xsd:enumeration value="SP-02"/>
                    <xsd:enumeration value="SP-020C"/>
                    <xsd:enumeration value="SP-022C"/>
                    <xsd:enumeration value="SP-028C"/>
                    <xsd:enumeration value="SP-029C"/>
                    <xsd:enumeration value="SP-03"/>
                    <xsd:enumeration value="SP-037C"/>
                    <xsd:enumeration value="SP-05"/>
                    <xsd:enumeration value="SP-07"/>
                    <xsd:enumeration value="SP-09"/>
                    <xsd:enumeration value="SP-10"/>
                    <xsd:enumeration value="SP-100C"/>
                    <xsd:enumeration value="SP-101C"/>
                    <xsd:enumeration value="SP-102C"/>
                    <xsd:enumeration value="SP-103C"/>
                    <xsd:enumeration value="SP-104C"/>
                    <xsd:enumeration value="SP-105C"/>
                    <xsd:enumeration value="SP-11"/>
                    <xsd:enumeration value="SP-12"/>
                    <xsd:enumeration value="SP-13"/>
                    <xsd:enumeration value="SP-14"/>
                    <xsd:enumeration value="SP-15"/>
                    <xsd:enumeration value="SP-16"/>
                    <xsd:enumeration value="SP-17"/>
                    <xsd:enumeration value="SP-18"/>
                    <xsd:enumeration value="SP-19"/>
                    <xsd:enumeration value="SP-20"/>
                    <xsd:enumeration value="SP-21"/>
                    <xsd:enumeration value="SP-22"/>
                    <xsd:enumeration value="SP-23"/>
                    <xsd:enumeration value="SP-24"/>
                    <xsd:enumeration value="SP-25"/>
                    <xsd:enumeration value="SP-26"/>
                    <xsd:enumeration value="SP-27"/>
                    <xsd:enumeration value="SP-28"/>
                    <xsd:enumeration value="SP-29"/>
                    <xsd:enumeration value="SP-30"/>
                    <xsd:enumeration value="SP-31"/>
                    <xsd:enumeration value="SP-32"/>
                    <xsd:enumeration value="SP-33"/>
                    <xsd:enumeration value="SP-34"/>
                    <xsd:enumeration value="SP-35"/>
                    <xsd:enumeration value="SP-36"/>
                    <xsd:enumeration value="SP-37"/>
                    <xsd:enumeration value="SP-38"/>
                    <xsd:enumeration value="SP-39"/>
                    <xsd:enumeration value="SP-40"/>
                    <xsd:enumeration value="SP-41"/>
                    <xsd:enumeration value="SP-42"/>
                    <xsd:enumeration value="SP-43"/>
                    <xsd:enumeration value="SP-44"/>
                    <xsd:enumeration value="SP-45"/>
                    <xsd:enumeration value="SS-DGX-01"/>
                    <xsd:enumeration value="SS-DGX-02"/>
                    <xsd:enumeration value="SS-DGX-03"/>
                    <xsd:enumeration value="SS-DGX-04"/>
                    <xsd:enumeration value="SS-DGX-05"/>
                    <xsd:enumeration value="SS-DGX-06"/>
                    <xsd:enumeration value="SS-DGX-07"/>
                    <xsd:enumeration value="SS-DGX-09"/>
                    <xsd:enumeration value="SS-DGX-10"/>
                    <xsd:enumeration value="SS-DGX-11"/>
                    <xsd:enumeration value="SS-DGX-12"/>
                    <xsd:enumeration value="SS-MS500-08"/>
                    <xsd:enumeration value="SS-PHX-01"/>
                    <xsd:enumeration value="SS-PHX-02"/>
                    <xsd:enumeration value="SS-PHX-03"/>
                    <xsd:enumeration value="SS-PHX-04"/>
                    <xsd:enumeration value="SS-PHX-05"/>
                    <xsd:enumeration value="SS-PHX-06"/>
                    <xsd:enumeration value="SS-PHX-07"/>
                    <xsd:enumeration value="SS-PHX-08"/>
                    <xsd:enumeration value="SS-PHX-09"/>
                    <xsd:enumeration value="SS-PL-01"/>
                    <xsd:enumeration value="SS-PL-02"/>
                    <xsd:enumeration value="SS-PL-03"/>
                    <xsd:enumeration value="SS-PL-04"/>
                    <xsd:enumeration value="SS-PL-05"/>
                    <xsd:enumeration value="SS-PL-06"/>
                    <xsd:enumeration value="SS94-1"/>
                    <xsd:enumeration value="SSDD-01"/>
                    <xsd:enumeration value="SSDD-02"/>
                    <xsd:enumeration value="SSDD-03"/>
                    <xsd:enumeration value="SSDD-04"/>
                    <xsd:enumeration value="SSDD-04A"/>
                    <xsd:enumeration value="SSDD-05"/>
                    <xsd:enumeration value="SSDD-06"/>
                    <xsd:enumeration value="SSDD-07"/>
                    <xsd:enumeration value="SSDD-08"/>
                    <xsd:enumeration value="SSDDm-08"/>
                    <xsd:enumeration value="SSDDSm-01"/>
                    <xsd:enumeration value="SSDDSm-02"/>
                    <xsd:enumeration value="SSDDSm-03"/>
                    <xsd:enumeration value="SSDDSm-04"/>
                    <xsd:enumeration value="SSDDSm-05"/>
                    <xsd:enumeration value="SSDSV-01"/>
                    <xsd:enumeration value="SSDSV-02"/>
                    <xsd:enumeration value="SSDSV-03"/>
                    <xsd:enumeration value="SSDSV-04"/>
                    <xsd:enumeration value="STCS001"/>
                    <xsd:enumeration value="STCS003"/>
                    <xsd:enumeration value="STCS003a"/>
                    <xsd:enumeration value="STCS003b"/>
                    <xsd:enumeration value="STCS005"/>
                    <xsd:enumeration value="STCS006"/>
                    <xsd:enumeration value="STCS006a"/>
                    <xsd:enumeration value="STCS007"/>
                    <xsd:enumeration value="STCS008"/>
                    <xsd:enumeration value="STCS009"/>
                    <xsd:enumeration value="STCS010"/>
                    <xsd:enumeration value="STCS011"/>
                    <xsd:enumeration value="STCS012"/>
                    <xsd:enumeration value="STCS012a"/>
                    <xsd:enumeration value="STCS013"/>
                    <xsd:enumeration value="STCS013a"/>
                    <xsd:enumeration value="STCS015"/>
                    <xsd:enumeration value="STCS016"/>
                    <xsd:enumeration value="STCS017"/>
                    <xsd:enumeration value="STCS025"/>
                    <xsd:enumeration value="STCS029"/>
                    <xsd:enumeration value="STCS030NSR"/>
                    <xsd:enumeration value="STCS031"/>
                    <xsd:enumeration value="STCS035"/>
                    <xsd:enumeration value="STCS036"/>
                    <xsd:enumeration value="STCS097"/>
                    <xsd:enumeration value="STCS098"/>
                    <xsd:enumeration value="STCS099"/>
                    <xsd:enumeration value="STDOC1-3"/>
                    <xsd:enumeration value="STL/DSC"/>
                    <xsd:enumeration value="SWC-01"/>
                    <xsd:enumeration value="SWC-02"/>
                    <xsd:enumeration value="SWC-03"/>
                    <xsd:enumeration value="SWC-05"/>
                    <xsd:enumeration value="SWC-06"/>
                    <xsd:enumeration value="SWC-07"/>
                    <xsd:enumeration value="SWC-08"/>
                    <xsd:enumeration value="SWC-09"/>
                    <xsd:enumeration value="SWC-10"/>
                    <xsd:enumeration value="SWE-01"/>
                    <xsd:enumeration value="SWE-02"/>
                    <xsd:enumeration value="SWE-03"/>
                    <xsd:enumeration value="SWE-05"/>
                    <xsd:enumeration value="SWE-06"/>
                    <xsd:enumeration value="SWE-07"/>
                    <xsd:enumeration value="SWE-09"/>
                    <xsd:enumeration value="SWE-10"/>
                    <xsd:enumeration value="SWE-11"/>
                    <xsd:enumeration value="SWF-01"/>
                    <xsd:enumeration value="SWF-02"/>
                    <xsd:enumeration value="SWF-03"/>
                    <xsd:enumeration value="SWF-04"/>
                    <xsd:enumeration value="SWF-05"/>
                    <xsd:enumeration value="SWF-06"/>
                    <xsd:enumeration value="SWF-07"/>
                    <xsd:enumeration value="SWF-09"/>
                    <xsd:enumeration value="SWF-10"/>
                    <xsd:enumeration value="SWF-11"/>
                    <xsd:enumeration value="SWG-01"/>
                    <xsd:enumeration value="SWG-02"/>
                    <xsd:enumeration value="SWG-03"/>
                    <xsd:enumeration value="SWG-05"/>
                    <xsd:enumeration value="SWG-06"/>
                    <xsd:enumeration value="SWG-07"/>
                    <xsd:enumeration value="SWG-09"/>
                    <xsd:enumeration value="SWG-10"/>
                    <xsd:enumeration value="SWG-11"/>
                    <xsd:enumeration value="TIER II TOC"/>
                    <xsd:enumeration value="TJ-GPSK9"/>
                    <xsd:enumeration value="TP 7.10"/>
                    <xsd:enumeration value="TPPS 116600001.01"/>
                    <xsd:enumeration value="TPPS 352-03H"/>
                    <xsd:enumeration value="TPPS AA 09-014-01"/>
                    <xsd:enumeration value="TPPS AA-13-005-01"/>
                    <xsd:enumeration value="TR 105.0"/>
                    <xsd:enumeration value="TR100.0"/>
                    <xsd:enumeration value="TR101.0"/>
                    <xsd:enumeration value="TR102.0"/>
                    <xsd:enumeration value="TR103.0"/>
                    <xsd:enumeration value="TR104.0"/>
                    <xsd:enumeration value="TR105.0"/>
                    <xsd:enumeration value="TR106.0"/>
                    <xsd:enumeration value="TR108.0"/>
                    <xsd:enumeration value="TR109.0"/>
                    <xsd:enumeration value="TR110.0"/>
                    <xsd:enumeration value="TR111.0"/>
                    <xsd:enumeration value="TR112.0"/>
                    <xsd:enumeration value="TR113.0"/>
                    <xsd:enumeration value="TR115.0"/>
                    <xsd:enumeration value="TR116.0"/>
                    <xsd:enumeration value="TR117.0"/>
                    <xsd:enumeration value="TR118.0"/>
                    <xsd:enumeration value="TR119.0"/>
                    <xsd:enumeration value="TR120.0"/>
                    <xsd:enumeration value="TR121.0"/>
                    <xsd:enumeration value="TR122.0"/>
                    <xsd:enumeration value="TR123.0"/>
                    <xsd:enumeration value="TR124.0"/>
                    <xsd:enumeration value="TR125.0"/>
                    <xsd:enumeration value="TR126.0"/>
                    <xsd:enumeration value="TR127.0"/>
                    <xsd:enumeration value="TR128.0"/>
                    <xsd:enumeration value="TR129.0"/>
                    <xsd:enumeration value="TR130.0"/>
                    <xsd:enumeration value="TR131.0"/>
                    <xsd:enumeration value="TRAINING-01"/>
                    <xsd:enumeration value="TRAINING-02"/>
                    <xsd:enumeration value="WDR FORM"/>
                    <xsd:enumeration value="WE-GNPCCPSVO"/>
                    <xsd:enumeration value="WE-PCCP-SES"/>
                    <xsd:enumeration value="WE-PCCP-SVO"/>
                    <xsd:enumeration value="WER-GNPCCPSVO"/>
                    <xsd:enumeration value="WER-PCCP-SES"/>
                    <xsd:enumeration value="WER-PCCP-SVO"/>
                    <xsd:enumeration value="WI 231"/>
                    <xsd:enumeration value="WI 234"/>
                    <xsd:enumeration value="WI 240"/>
                    <xsd:enumeration value="WI 244"/>
                    <xsd:enumeration value="WI 246"/>
                    <xsd:enumeration value="WI 247"/>
                    <xsd:enumeration value="WI 248"/>
                    <xsd:enumeration value="WI-01"/>
                    <xsd:enumeration value="WI-02"/>
                    <xsd:enumeration value="WI-03"/>
                    <xsd:enumeration value="WI-04"/>
                    <xsd:enumeration value="WI-05"/>
                    <xsd:enumeration value="WI-06"/>
                    <xsd:enumeration value="WI-07"/>
                    <xsd:enumeration value="WI-08"/>
                    <xsd:enumeration value="WI-09"/>
                    <xsd:enumeration value="WI-10"/>
                    <xsd:enumeration value="WI-11"/>
                    <xsd:enumeration value="WI-12"/>
                    <xsd:enumeration value="WI-13"/>
                    <xsd:enumeration value="WI-14"/>
                    <xsd:enumeration value="WI-14C"/>
                    <xsd:enumeration value="WI-15"/>
                    <xsd:enumeration value="WI-16"/>
                    <xsd:enumeration value="WI-17"/>
                    <xsd:enumeration value="WI-18"/>
                    <xsd:enumeration value="WI-19"/>
                    <xsd:enumeration value="WI-20"/>
                    <xsd:enumeration value="WI-21"/>
                    <xsd:enumeration value="WI-22"/>
                    <xsd:enumeration value="WI-23"/>
                    <xsd:enumeration value="WI-26"/>
                    <xsd:enumeration value="WI-36C"/>
                    <xsd:enumeration value="WI-46C"/>
                    <xsd:enumeration value="WI-50C"/>
                    <xsd:enumeration value="WI-76C"/>
                    <xsd:enumeration value="WI-DC-03"/>
                    <xsd:enumeration value="WI-DC-04"/>
                    <xsd:enumeration value="WI-DC-05"/>
                    <xsd:enumeration value="WI-DC01"/>
                    <xsd:enumeration value="WI-DC02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70BA62-113E-47FA-963A-71E813543C58}">
  <ds:schemaRefs>
    <ds:schemaRef ds:uri="http://schemas.microsoft.com/office/2006/metadata/properties"/>
    <ds:schemaRef ds:uri="http://schemas.microsoft.com/office/infopath/2007/PartnerControls"/>
    <ds:schemaRef ds:uri="9e0e4660-ed25-445b-84f1-1fed2e96b85c"/>
  </ds:schemaRefs>
</ds:datastoreItem>
</file>

<file path=customXml/itemProps2.xml><?xml version="1.0" encoding="utf-8"?>
<ds:datastoreItem xmlns:ds="http://schemas.openxmlformats.org/officeDocument/2006/customXml" ds:itemID="{5EF42B28-8095-4845-885E-FEA30626C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5F03D-770A-4F31-9593-4EAFDD3C3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4660-ed25-445b-84f1-1fed2e96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01_Common</vt:lpstr>
      <vt:lpstr>02_Part_Submission_Warrant</vt:lpstr>
      <vt:lpstr>03_ Appearance_Approval</vt:lpstr>
      <vt:lpstr>04_Dimension Report</vt:lpstr>
      <vt:lpstr>06_ Performance_Tests</vt:lpstr>
      <vt:lpstr>05_ Material_Tests</vt:lpstr>
      <vt:lpstr>07_ GR&amp;R (Variable)</vt:lpstr>
      <vt:lpstr>08_GR&amp;R (Attribute)</vt:lpstr>
      <vt:lpstr>09_ DFMEA</vt:lpstr>
      <vt:lpstr>10_ PFMEA</vt:lpstr>
      <vt:lpstr>11_ Process_Flow_Diagram</vt:lpstr>
      <vt:lpstr>12_ Control_Plan</vt:lpstr>
      <vt:lpstr>13_ Capability Study </vt:lpstr>
      <vt:lpstr>Rev. History</vt:lpstr>
      <vt:lpstr>'01_Common'!Print_Area</vt:lpstr>
      <vt:lpstr>'02_Part_Submission_Warrant'!Print_Area</vt:lpstr>
      <vt:lpstr>'03_ Appearance_Approval'!Print_Area</vt:lpstr>
      <vt:lpstr>'04_Dimension Report'!Print_Area</vt:lpstr>
      <vt:lpstr>'05_ Material_Tests'!Print_Area</vt:lpstr>
      <vt:lpstr>'06_ Performance_Tests'!Print_Area</vt:lpstr>
      <vt:lpstr>'07_ GR&amp;R (Variable)'!Print_Area</vt:lpstr>
      <vt:lpstr>'08_GR&amp;R (Attribute)'!Print_Area</vt:lpstr>
      <vt:lpstr>'09_ DFMEA'!Print_Area</vt:lpstr>
      <vt:lpstr>'10_ PFMEA'!Print_Area</vt:lpstr>
      <vt:lpstr>'11_ Process_Flow_Diagram'!Print_Area</vt:lpstr>
      <vt:lpstr>'12_ Control_Plan'!Print_Area</vt:lpstr>
      <vt:lpstr>'13_ Capability Study '!Print_Area</vt:lpstr>
      <vt:lpstr>'05_ Material_Tests'!Print_Titles</vt:lpstr>
      <vt:lpstr>'06_ Performance_Tests'!Print_Titles</vt:lpstr>
      <vt:lpstr>'09_ DFMEA'!Print_Titles</vt:lpstr>
      <vt:lpstr>'10_ PFMEA'!Print_Titles</vt:lpstr>
      <vt:lpstr>'11_ Process_Flow_Diagram'!Print_Titles</vt:lpstr>
      <vt:lpstr>'12_ Control_Plan'!Print_Titles</vt:lpstr>
      <vt:lpstr>'13_ Capability Study '!Print_Titles</vt:lpstr>
    </vt:vector>
  </TitlesOfParts>
  <Manager/>
  <Company>InspectionXpert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PPAP Template Example</dc:title>
  <dc:subject/>
  <dc:creator>Zapata-Yepez, Jessica</dc:creator>
  <cp:keywords/>
  <dc:description>Copyright 2018 InspectionXpert Corporation.  All rights reserved.</dc:description>
  <cp:lastModifiedBy>Renninger, Ethan</cp:lastModifiedBy>
  <cp:revision/>
  <dcterms:created xsi:type="dcterms:W3CDTF">1999-08-04T22:09:04Z</dcterms:created>
  <dcterms:modified xsi:type="dcterms:W3CDTF">2024-06-07T17:05:46Z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0x010100AE9298846B28CE4E959CA115D905A710</vt:lpwstr>
  </property>
</Properties>
</file>